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porabnik\Desktop\"/>
    </mc:Choice>
  </mc:AlternateContent>
  <xr:revisionPtr revIDLastSave="0" documentId="13_ncr:1_{B3307E9F-F5AE-4266-87DF-21ADB9FD4499}" xr6:coauthVersionLast="47" xr6:coauthVersionMax="47" xr10:uidLastSave="{00000000-0000-0000-0000-000000000000}"/>
  <bookViews>
    <workbookView xWindow="-98" yWindow="-98" windowWidth="23236" windowHeight="13875" activeTab="1" xr2:uid="{21C67B92-DB2E-4FDC-A8ED-8984E16F40A1}"/>
  </bookViews>
  <sheets>
    <sheet name="Navodila za izpolnjevanje" sheetId="5" r:id="rId1"/>
    <sheet name="Vnese samostojni delavec " sheetId="4" r:id="rId2"/>
    <sheet name="Doba delovanja" sheetId="6" r:id="rId3"/>
    <sheet name="Neto - Bruto preračun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6" l="1"/>
  <c r="D27" i="6"/>
  <c r="D29" i="6"/>
  <c r="T62" i="4"/>
  <c r="D7" i="7"/>
  <c r="D6" i="7"/>
  <c r="D5" i="7"/>
  <c r="J7" i="4"/>
  <c r="D6" i="6" s="1"/>
  <c r="T7" i="4"/>
  <c r="D18" i="6" s="1"/>
  <c r="E18" i="6" s="1"/>
  <c r="T18" i="6" s="1"/>
  <c r="L6" i="6"/>
  <c r="N29" i="6"/>
  <c r="P29" i="6" s="1"/>
  <c r="R29" i="6" s="1"/>
  <c r="L29" i="6"/>
  <c r="N28" i="6"/>
  <c r="P28" i="6" s="1"/>
  <c r="R28" i="6" s="1"/>
  <c r="L28" i="6"/>
  <c r="N27" i="6"/>
  <c r="P27" i="6" s="1"/>
  <c r="L27" i="6"/>
  <c r="N26" i="6"/>
  <c r="P26" i="6" s="1"/>
  <c r="R26" i="6" s="1"/>
  <c r="L26" i="6"/>
  <c r="N25" i="6"/>
  <c r="P25" i="6" s="1"/>
  <c r="R25" i="6" s="1"/>
  <c r="L25" i="6"/>
  <c r="N24" i="6"/>
  <c r="P24" i="6" s="1"/>
  <c r="R24" i="6" s="1"/>
  <c r="L24" i="6"/>
  <c r="N23" i="6"/>
  <c r="P23" i="6" s="1"/>
  <c r="R23" i="6" s="1"/>
  <c r="L23" i="6"/>
  <c r="N22" i="6"/>
  <c r="P22" i="6" s="1"/>
  <c r="L22" i="6"/>
  <c r="N21" i="6"/>
  <c r="P21" i="6" s="1"/>
  <c r="R21" i="6" s="1"/>
  <c r="L21" i="6"/>
  <c r="N20" i="6"/>
  <c r="P20" i="6" s="1"/>
  <c r="R20" i="6" s="1"/>
  <c r="L20" i="6"/>
  <c r="N19" i="6"/>
  <c r="P19" i="6" s="1"/>
  <c r="L19" i="6"/>
  <c r="N18" i="6"/>
  <c r="P18" i="6" s="1"/>
  <c r="R18" i="6" s="1"/>
  <c r="L18" i="6"/>
  <c r="N17" i="6"/>
  <c r="P17" i="6" s="1"/>
  <c r="R17" i="6" s="1"/>
  <c r="L17" i="6"/>
  <c r="N16" i="6"/>
  <c r="P16" i="6" s="1"/>
  <c r="R16" i="6" s="1"/>
  <c r="L16" i="6"/>
  <c r="N15" i="6"/>
  <c r="P15" i="6" s="1"/>
  <c r="R15" i="6" s="1"/>
  <c r="L15" i="6"/>
  <c r="N14" i="6"/>
  <c r="P14" i="6" s="1"/>
  <c r="L14" i="6"/>
  <c r="N13" i="6"/>
  <c r="P13" i="6" s="1"/>
  <c r="R13" i="6" s="1"/>
  <c r="L13" i="6"/>
  <c r="N12" i="6"/>
  <c r="P12" i="6" s="1"/>
  <c r="R12" i="6" s="1"/>
  <c r="L12" i="6"/>
  <c r="N11" i="6"/>
  <c r="P11" i="6" s="1"/>
  <c r="L11" i="6"/>
  <c r="N10" i="6"/>
  <c r="P10" i="6" s="1"/>
  <c r="R10" i="6" s="1"/>
  <c r="L10" i="6"/>
  <c r="N9" i="6"/>
  <c r="P9" i="6" s="1"/>
  <c r="R9" i="6" s="1"/>
  <c r="L9" i="6"/>
  <c r="N8" i="6"/>
  <c r="P8" i="6" s="1"/>
  <c r="R8" i="6" s="1"/>
  <c r="L8" i="6"/>
  <c r="N7" i="6"/>
  <c r="P7" i="6" s="1"/>
  <c r="R7" i="6" s="1"/>
  <c r="L7" i="6"/>
  <c r="N6" i="6"/>
  <c r="P6" i="6" s="1"/>
  <c r="T57" i="4"/>
  <c r="D28" i="6" s="1"/>
  <c r="T52" i="4"/>
  <c r="T47" i="4"/>
  <c r="T42" i="4"/>
  <c r="D25" i="6" s="1"/>
  <c r="E25" i="6" s="1"/>
  <c r="T25" i="6" s="1"/>
  <c r="T37" i="4"/>
  <c r="D24" i="6" s="1"/>
  <c r="T32" i="4"/>
  <c r="D23" i="6" s="1"/>
  <c r="T27" i="4"/>
  <c r="D22" i="6" s="1"/>
  <c r="T22" i="4"/>
  <c r="D21" i="6" s="1"/>
  <c r="E21" i="6" s="1"/>
  <c r="T21" i="6" s="1"/>
  <c r="T17" i="4"/>
  <c r="D20" i="6" s="1"/>
  <c r="T12" i="4"/>
  <c r="D19" i="6" s="1"/>
  <c r="J62" i="4"/>
  <c r="D17" i="6" s="1"/>
  <c r="J57" i="4"/>
  <c r="D16" i="6" s="1"/>
  <c r="J52" i="4"/>
  <c r="D15" i="6" s="1"/>
  <c r="E15" i="6" s="1"/>
  <c r="T15" i="6" s="1"/>
  <c r="J47" i="4"/>
  <c r="D14" i="6" s="1"/>
  <c r="J42" i="4"/>
  <c r="D13" i="6" s="1"/>
  <c r="J37" i="4"/>
  <c r="D12" i="6" s="1"/>
  <c r="E12" i="6" s="1"/>
  <c r="T12" i="6" s="1"/>
  <c r="J32" i="4"/>
  <c r="D11" i="6" s="1"/>
  <c r="J27" i="4"/>
  <c r="D10" i="6" s="1"/>
  <c r="E10" i="6" s="1"/>
  <c r="T10" i="6" s="1"/>
  <c r="J22" i="4"/>
  <c r="D9" i="6" s="1"/>
  <c r="J17" i="4"/>
  <c r="D8" i="6" s="1"/>
  <c r="J12" i="4"/>
  <c r="D7" i="6" s="1"/>
  <c r="E7" i="6" s="1"/>
  <c r="T7" i="6" s="1"/>
  <c r="E29" i="6" l="1"/>
  <c r="T29" i="6" s="1"/>
  <c r="E26" i="6"/>
  <c r="T26" i="6" s="1"/>
  <c r="E17" i="6"/>
  <c r="T17" i="6" s="1"/>
  <c r="E23" i="6"/>
  <c r="T23" i="6" s="1"/>
  <c r="E8" i="6"/>
  <c r="T8" i="6" s="1"/>
  <c r="E28" i="6"/>
  <c r="T28" i="6" s="1"/>
  <c r="E9" i="6"/>
  <c r="T9" i="6" s="1"/>
  <c r="E16" i="6"/>
  <c r="T16" i="6" s="1"/>
  <c r="E20" i="6"/>
  <c r="T20" i="6" s="1"/>
  <c r="E13" i="6"/>
  <c r="E24" i="6"/>
  <c r="T24" i="6" s="1"/>
  <c r="R22" i="6"/>
  <c r="E22" i="6" s="1"/>
  <c r="T22" i="6" s="1"/>
  <c r="R27" i="6"/>
  <c r="E27" i="6" s="1"/>
  <c r="T27" i="6" s="1"/>
  <c r="R6" i="6"/>
  <c r="E6" i="6" s="1"/>
  <c r="T6" i="6" s="1"/>
  <c r="R11" i="6"/>
  <c r="E11" i="6" s="1"/>
  <c r="T11" i="6" s="1"/>
  <c r="R14" i="6"/>
  <c r="E14" i="6" s="1"/>
  <c r="T14" i="6" s="1"/>
  <c r="R19" i="6"/>
  <c r="E19" i="6" s="1"/>
  <c r="T19" i="6" s="1"/>
  <c r="E33" i="6" l="1"/>
  <c r="T34" i="6" s="1"/>
  <c r="T13" i="6"/>
  <c r="E37" i="6" l="1"/>
</calcChain>
</file>

<file path=xl/sharedStrings.xml><?xml version="1.0" encoding="utf-8"?>
<sst xmlns="http://schemas.openxmlformats.org/spreadsheetml/2006/main" count="54" uniqueCount="40">
  <si>
    <t>Referenčno davčno obdobje</t>
  </si>
  <si>
    <t>1.8.2004 - 31.7.2005</t>
  </si>
  <si>
    <t>1.8.2005 - 31.7.2006</t>
  </si>
  <si>
    <t>1.8.2006 - 31.7.2007</t>
  </si>
  <si>
    <t>1.8.2007 - 29.2.2008</t>
  </si>
  <si>
    <t xml:space="preserve">1.3.2008 - 31.7.2008 </t>
  </si>
  <si>
    <t>1.8.2008 - 31.7.2009</t>
  </si>
  <si>
    <t>1.8.2009 - 28.2.2010</t>
  </si>
  <si>
    <t>1.3.2010 - 31.12.2010</t>
  </si>
  <si>
    <t>Število delovnih dni v obdobju</t>
  </si>
  <si>
    <t>Minimalna plača</t>
  </si>
  <si>
    <t>Število delovnih ur v obdobju</t>
  </si>
  <si>
    <t>Minimalna postavka 8 ur oz. 1 delovni dan</t>
  </si>
  <si>
    <t>Celotna plača za obdobje</t>
  </si>
  <si>
    <t xml:space="preserve">Minimalna urna postavka </t>
  </si>
  <si>
    <t xml:space="preserve">Vnesi seštevek izplačil v obdobju </t>
  </si>
  <si>
    <t>Delodajalec</t>
  </si>
  <si>
    <t>ZNESEK</t>
  </si>
  <si>
    <t>OBDOBJE</t>
  </si>
  <si>
    <t>DELODAJALEC</t>
  </si>
  <si>
    <t xml:space="preserve">DOKAZILA </t>
  </si>
  <si>
    <t xml:space="preserve">SEŠTEVEK IZPLAČIL V OBDOBJU </t>
  </si>
  <si>
    <t>Radio Študent</t>
  </si>
  <si>
    <t>Bunker</t>
  </si>
  <si>
    <t>Delovne ure</t>
  </si>
  <si>
    <t>Skupaj dnevi delovne dobe</t>
  </si>
  <si>
    <t xml:space="preserve">Leta - meseci - dnevi - ure </t>
  </si>
  <si>
    <t>SKUPAJ UR</t>
  </si>
  <si>
    <t xml:space="preserve">SKUPNO ŠTEVILO LET, MESECEV IN DNI DELOVNIH IZKUŠENJ </t>
  </si>
  <si>
    <t>SNG Maribor</t>
  </si>
  <si>
    <t>Pina</t>
  </si>
  <si>
    <t>KC Janeza Trdine</t>
  </si>
  <si>
    <t>NETO</t>
  </si>
  <si>
    <t>BRUTO</t>
  </si>
  <si>
    <t>do 2013</t>
  </si>
  <si>
    <t>2014-6.2025</t>
  </si>
  <si>
    <t>7.2025-…</t>
  </si>
  <si>
    <t>Predpostavke:</t>
  </si>
  <si>
    <t>prejemnik ni drugače zavarovan</t>
  </si>
  <si>
    <t>zanima nas zgolj BRUTO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</si>
</sst>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rgb="FF11111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7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Border="1"/>
    <xf numFmtId="0" fontId="0" fillId="0" borderId="0" xfId="0" applyBorder="1"/>
    <xf numFmtId="0" fontId="0" fillId="0" borderId="4" xfId="0" applyBorder="1"/>
    <xf numFmtId="164" fontId="0" fillId="0" borderId="0" xfId="0" applyNumberFormat="1" applyFont="1" applyBorder="1"/>
    <xf numFmtId="164" fontId="0" fillId="0" borderId="0" xfId="0" applyNumberFormat="1" applyBorder="1"/>
    <xf numFmtId="164" fontId="0" fillId="0" borderId="4" xfId="0" applyNumberFormat="1" applyBorder="1"/>
    <xf numFmtId="164" fontId="1" fillId="0" borderId="0" xfId="0" applyNumberFormat="1" applyFont="1" applyBorder="1"/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164" fontId="0" fillId="0" borderId="2" xfId="0" applyNumberFormat="1" applyFont="1" applyBorder="1"/>
    <xf numFmtId="164" fontId="0" fillId="0" borderId="2" xfId="0" applyNumberFormat="1" applyBorder="1"/>
    <xf numFmtId="0" fontId="0" fillId="0" borderId="2" xfId="0" applyBorder="1"/>
    <xf numFmtId="164" fontId="0" fillId="0" borderId="6" xfId="0" applyNumberFormat="1" applyBorder="1"/>
    <xf numFmtId="0" fontId="5" fillId="0" borderId="0" xfId="0" applyFont="1"/>
    <xf numFmtId="0" fontId="6" fillId="5" borderId="0" xfId="0" applyFont="1" applyFill="1"/>
    <xf numFmtId="1" fontId="6" fillId="5" borderId="0" xfId="0" applyNumberFormat="1" applyFont="1" applyFill="1"/>
    <xf numFmtId="0" fontId="0" fillId="0" borderId="0" xfId="0" applyFont="1" applyBorder="1" applyAlignment="1">
      <alignment horizontal="left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2" fillId="2" borderId="13" xfId="1" applyBorder="1"/>
    <xf numFmtId="164" fontId="2" fillId="2" borderId="14" xfId="1" applyNumberFormat="1" applyBorder="1"/>
    <xf numFmtId="0" fontId="3" fillId="4" borderId="7" xfId="2" applyFont="1" applyFill="1" applyBorder="1"/>
    <xf numFmtId="0" fontId="3" fillId="3" borderId="15" xfId="2" applyNumberFormat="1" applyBorder="1"/>
    <xf numFmtId="1" fontId="3" fillId="3" borderId="16" xfId="2" applyNumberFormat="1" applyBorder="1"/>
    <xf numFmtId="1" fontId="3" fillId="3" borderId="17" xfId="2" applyNumberFormat="1" applyBorder="1"/>
    <xf numFmtId="0" fontId="7" fillId="4" borderId="12" xfId="1" applyFont="1" applyFill="1" applyBorder="1"/>
    <xf numFmtId="0" fontId="4" fillId="4" borderId="18" xfId="0" applyFont="1" applyFill="1" applyBorder="1"/>
    <xf numFmtId="0" fontId="0" fillId="0" borderId="19" xfId="0" applyFont="1" applyBorder="1" applyAlignment="1">
      <alignment horizontal="left"/>
    </xf>
    <xf numFmtId="0" fontId="4" fillId="7" borderId="0" xfId="0" applyFont="1" applyFill="1"/>
    <xf numFmtId="0" fontId="0" fillId="0" borderId="22" xfId="0" applyBorder="1"/>
    <xf numFmtId="0" fontId="0" fillId="0" borderId="26" xfId="0" applyBorder="1"/>
    <xf numFmtId="0" fontId="0" fillId="8" borderId="0" xfId="0" applyFill="1"/>
    <xf numFmtId="0" fontId="0" fillId="8" borderId="0" xfId="0" applyFill="1" applyBorder="1"/>
    <xf numFmtId="0" fontId="0" fillId="8" borderId="2" xfId="0" applyFill="1" applyBorder="1"/>
    <xf numFmtId="0" fontId="0" fillId="8" borderId="26" xfId="0" applyFill="1" applyBorder="1"/>
    <xf numFmtId="164" fontId="0" fillId="0" borderId="22" xfId="0" applyNumberFormat="1" applyBorder="1"/>
    <xf numFmtId="164" fontId="0" fillId="0" borderId="24" xfId="0" applyNumberFormat="1" applyBorder="1"/>
    <xf numFmtId="164" fontId="0" fillId="0" borderId="27" xfId="0" applyNumberFormat="1" applyBorder="1"/>
    <xf numFmtId="0" fontId="4" fillId="6" borderId="28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9" borderId="18" xfId="0" applyFont="1" applyFill="1" applyBorder="1" applyAlignment="1">
      <alignment horizontal="center"/>
    </xf>
    <xf numFmtId="0" fontId="0" fillId="0" borderId="0" xfId="0" quotePrefix="1"/>
    <xf numFmtId="0" fontId="4" fillId="5" borderId="0" xfId="0" applyFont="1" applyFill="1"/>
    <xf numFmtId="2" fontId="0" fillId="5" borderId="0" xfId="0" applyNumberFormat="1" applyFill="1"/>
    <xf numFmtId="0" fontId="0" fillId="6" borderId="31" xfId="0" applyFill="1" applyBorder="1"/>
    <xf numFmtId="0" fontId="4" fillId="10" borderId="7" xfId="0" applyFont="1" applyFill="1" applyBorder="1"/>
    <xf numFmtId="0" fontId="4" fillId="11" borderId="0" xfId="0" quotePrefix="1" applyFont="1" applyFill="1"/>
    <xf numFmtId="0" fontId="4" fillId="11" borderId="0" xfId="0" applyFont="1" applyFill="1"/>
    <xf numFmtId="0" fontId="4" fillId="11" borderId="0" xfId="0" applyFont="1" applyFill="1" applyAlignment="1">
      <alignment wrapText="1"/>
    </xf>
    <xf numFmtId="4" fontId="0" fillId="5" borderId="32" xfId="0" applyNumberFormat="1" applyFill="1" applyBorder="1"/>
    <xf numFmtId="0" fontId="0" fillId="0" borderId="21" xfId="0" applyBorder="1"/>
    <xf numFmtId="4" fontId="0" fillId="0" borderId="22" xfId="0" applyNumberFormat="1" applyBorder="1"/>
    <xf numFmtId="0" fontId="0" fillId="0" borderId="25" xfId="0" applyBorder="1"/>
    <xf numFmtId="4" fontId="0" fillId="5" borderId="33" xfId="0" applyNumberFormat="1" applyFill="1" applyBorder="1"/>
    <xf numFmtId="4" fontId="0" fillId="0" borderId="27" xfId="0" applyNumberFormat="1" applyBorder="1"/>
    <xf numFmtId="4" fontId="0" fillId="5" borderId="34" xfId="0" applyNumberFormat="1" applyFill="1" applyBorder="1"/>
    <xf numFmtId="0" fontId="4" fillId="0" borderId="28" xfId="0" applyFont="1" applyBorder="1"/>
    <xf numFmtId="0" fontId="4" fillId="0" borderId="18" xfId="0" applyFont="1" applyBorder="1"/>
    <xf numFmtId="0" fontId="4" fillId="0" borderId="29" xfId="0" applyFont="1" applyBorder="1"/>
    <xf numFmtId="0" fontId="8" fillId="0" borderId="3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/>
    </xf>
  </cellXfs>
  <cellStyles count="3">
    <cellStyle name="Calculation" xfId="2" builtinId="22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11</xdr:col>
      <xdr:colOff>414338</xdr:colOff>
      <xdr:row>31</xdr:row>
      <xdr:rowOff>8317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D12AB-DF87-26E7-7441-B7443CB7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361950"/>
          <a:ext cx="6243638" cy="5256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12B3-7F9E-4C0A-B165-13AA3226CFF0}">
  <dimension ref="A1"/>
  <sheetViews>
    <sheetView topLeftCell="A7" workbookViewId="0">
      <selection activeCell="O13" sqref="O13"/>
    </sheetView>
  </sheetViews>
  <sheetFormatPr defaultRowHeight="14.25" x14ac:dyDescent="0.45"/>
  <cols>
    <col min="6" max="6" width="9.0664062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8A91-7526-4F7E-90F6-AE49CCFA260A}">
  <dimension ref="A1:T62"/>
  <sheetViews>
    <sheetView tabSelected="1" topLeftCell="F1" workbookViewId="0">
      <pane ySplit="1" topLeftCell="A35" activePane="bottomLeft" state="frozen"/>
      <selection pane="bottomLeft" activeCell="R54" sqref="R54"/>
    </sheetView>
  </sheetViews>
  <sheetFormatPr defaultRowHeight="14.25" x14ac:dyDescent="0.45"/>
  <cols>
    <col min="1" max="1" width="38.3984375" customWidth="1"/>
    <col min="2" max="2" width="0.53125" style="39" hidden="1" customWidth="1"/>
    <col min="3" max="3" width="0.53125" style="39" customWidth="1"/>
    <col min="4" max="4" width="22" customWidth="1"/>
    <col min="5" max="5" width="0.3984375" customWidth="1"/>
    <col min="6" max="6" width="13.86328125" customWidth="1"/>
    <col min="7" max="7" width="2" customWidth="1"/>
    <col min="8" max="8" width="28.53125" customWidth="1"/>
    <col min="9" max="9" width="1.19921875" customWidth="1"/>
    <col min="10" max="10" width="31.73046875" customWidth="1"/>
    <col min="12" max="12" width="22.6640625" customWidth="1"/>
    <col min="13" max="13" width="0.53125" customWidth="1"/>
    <col min="14" max="14" width="17.33203125" customWidth="1"/>
    <col min="15" max="15" width="0.265625" customWidth="1"/>
    <col min="16" max="16" width="16.3984375" customWidth="1"/>
    <col min="17" max="17" width="0.265625" customWidth="1"/>
    <col min="18" max="18" width="24.53125" customWidth="1"/>
    <col min="19" max="19" width="1.06640625" customWidth="1"/>
    <col min="20" max="20" width="30.796875" customWidth="1"/>
  </cols>
  <sheetData>
    <row r="1" spans="1:20" ht="14.65" thickBot="1" x14ac:dyDescent="0.5">
      <c r="A1" s="46" t="s">
        <v>18</v>
      </c>
      <c r="B1" s="47"/>
      <c r="C1" s="47"/>
      <c r="D1" s="48" t="s">
        <v>19</v>
      </c>
      <c r="E1" s="48"/>
      <c r="F1" s="48" t="s">
        <v>17</v>
      </c>
      <c r="G1" s="48"/>
      <c r="H1" s="48" t="s">
        <v>20</v>
      </c>
      <c r="I1" s="48"/>
      <c r="J1" s="49" t="s">
        <v>21</v>
      </c>
      <c r="K1" s="36"/>
      <c r="L1" s="46" t="s">
        <v>18</v>
      </c>
      <c r="M1" s="50"/>
      <c r="N1" s="48" t="s">
        <v>19</v>
      </c>
      <c r="O1" s="48"/>
      <c r="P1" s="48" t="s">
        <v>17</v>
      </c>
      <c r="Q1" s="48"/>
      <c r="R1" s="48" t="s">
        <v>20</v>
      </c>
      <c r="S1" s="48"/>
      <c r="T1" s="49" t="s">
        <v>21</v>
      </c>
    </row>
    <row r="2" spans="1:20" x14ac:dyDescent="0.45">
      <c r="A2" s="73" t="s">
        <v>1</v>
      </c>
      <c r="B2" s="40"/>
      <c r="C2" s="40"/>
      <c r="D2" s="6"/>
      <c r="E2" s="6"/>
      <c r="F2" s="9"/>
      <c r="G2" s="6"/>
      <c r="H2" s="6"/>
      <c r="I2" s="6"/>
      <c r="J2" s="43"/>
      <c r="L2" s="73">
        <v>2015</v>
      </c>
      <c r="M2" s="6"/>
      <c r="N2" s="6"/>
      <c r="O2" s="6"/>
      <c r="P2" s="9"/>
      <c r="Q2" s="6"/>
      <c r="R2" s="6"/>
      <c r="S2" s="6"/>
      <c r="T2" s="37"/>
    </row>
    <row r="3" spans="1:20" ht="12.75" customHeight="1" x14ac:dyDescent="0.45">
      <c r="A3" s="70"/>
      <c r="B3" s="40"/>
      <c r="C3" s="40"/>
      <c r="D3" s="6" t="s">
        <v>31</v>
      </c>
      <c r="E3" s="6"/>
      <c r="F3" s="9">
        <v>1000</v>
      </c>
      <c r="G3" s="6"/>
      <c r="H3" s="6"/>
      <c r="I3" s="6"/>
      <c r="J3" s="43"/>
      <c r="L3" s="70"/>
      <c r="M3" s="40"/>
      <c r="N3" s="6"/>
      <c r="O3" s="6"/>
      <c r="P3" s="9"/>
      <c r="Q3" s="6"/>
      <c r="R3" s="6"/>
      <c r="S3" s="6"/>
      <c r="T3" s="43"/>
    </row>
    <row r="4" spans="1:20" ht="12.75" customHeight="1" x14ac:dyDescent="0.45">
      <c r="A4" s="70"/>
      <c r="B4" s="40"/>
      <c r="C4" s="40"/>
      <c r="D4" s="6" t="s">
        <v>22</v>
      </c>
      <c r="E4" s="6"/>
      <c r="F4" s="9">
        <v>140</v>
      </c>
      <c r="G4" s="6"/>
      <c r="H4" s="6"/>
      <c r="I4" s="6"/>
      <c r="J4" s="43"/>
      <c r="L4" s="70"/>
      <c r="M4" s="40"/>
      <c r="N4" s="6"/>
      <c r="O4" s="6"/>
      <c r="P4" s="9"/>
      <c r="Q4" s="6"/>
      <c r="R4" s="6"/>
      <c r="S4" s="6"/>
      <c r="T4" s="43"/>
    </row>
    <row r="5" spans="1:20" ht="12.75" customHeight="1" x14ac:dyDescent="0.45">
      <c r="A5" s="70"/>
      <c r="B5" s="40"/>
      <c r="C5" s="40"/>
      <c r="D5" s="6"/>
      <c r="E5" s="6"/>
      <c r="F5" s="9"/>
      <c r="G5" s="6"/>
      <c r="H5" s="6"/>
      <c r="I5" s="6"/>
      <c r="J5" s="43"/>
      <c r="L5" s="70"/>
      <c r="M5" s="40"/>
      <c r="N5" s="6"/>
      <c r="O5" s="6"/>
      <c r="P5" s="9"/>
      <c r="Q5" s="6"/>
      <c r="R5" s="6"/>
      <c r="S5" s="6"/>
      <c r="T5" s="43"/>
    </row>
    <row r="6" spans="1:20" ht="12.75" customHeight="1" x14ac:dyDescent="0.45">
      <c r="A6" s="70"/>
      <c r="B6" s="40"/>
      <c r="C6" s="40"/>
      <c r="D6" s="6"/>
      <c r="E6" s="6"/>
      <c r="F6" s="9"/>
      <c r="G6" s="6"/>
      <c r="H6" s="6"/>
      <c r="I6" s="6"/>
      <c r="J6" s="43"/>
      <c r="L6" s="70"/>
      <c r="M6" s="40"/>
      <c r="N6" s="6"/>
      <c r="O6" s="6"/>
      <c r="P6" s="9"/>
      <c r="Q6" s="6"/>
      <c r="R6" s="6"/>
      <c r="S6" s="6"/>
      <c r="T6" s="43"/>
    </row>
    <row r="7" spans="1:20" ht="14.25" customHeight="1" x14ac:dyDescent="0.45">
      <c r="A7" s="72"/>
      <c r="B7" s="41"/>
      <c r="C7" s="41"/>
      <c r="D7" s="16"/>
      <c r="E7" s="16"/>
      <c r="F7" s="15"/>
      <c r="G7" s="16"/>
      <c r="H7" s="16"/>
      <c r="I7" s="16"/>
      <c r="J7" s="44">
        <f>SUM(F2:F7)</f>
        <v>1140</v>
      </c>
      <c r="L7" s="72"/>
      <c r="M7" s="41"/>
      <c r="N7" s="16"/>
      <c r="O7" s="16"/>
      <c r="P7" s="15"/>
      <c r="Q7" s="16"/>
      <c r="R7" s="16"/>
      <c r="S7" s="16"/>
      <c r="T7" s="44">
        <f>SUM(P2:P7)</f>
        <v>0</v>
      </c>
    </row>
    <row r="8" spans="1:20" x14ac:dyDescent="0.45">
      <c r="A8" s="69" t="s">
        <v>2</v>
      </c>
      <c r="B8" s="40"/>
      <c r="C8" s="40"/>
      <c r="D8" s="6"/>
      <c r="E8" s="6"/>
      <c r="F8" s="9"/>
      <c r="G8" s="6"/>
      <c r="H8" s="6"/>
      <c r="I8" s="6"/>
      <c r="J8" s="43"/>
      <c r="L8" s="69">
        <v>2016</v>
      </c>
      <c r="M8" s="40"/>
      <c r="N8" s="6"/>
      <c r="O8" s="6"/>
      <c r="P8" s="9"/>
      <c r="Q8" s="6"/>
      <c r="R8" s="6"/>
      <c r="S8" s="6"/>
      <c r="T8" s="43"/>
    </row>
    <row r="9" spans="1:20" x14ac:dyDescent="0.45">
      <c r="A9" s="70"/>
      <c r="B9" s="40"/>
      <c r="C9" s="40"/>
      <c r="D9" s="6"/>
      <c r="E9" s="6"/>
      <c r="F9" s="9"/>
      <c r="G9" s="6"/>
      <c r="H9" s="6"/>
      <c r="I9" s="6"/>
      <c r="J9" s="43"/>
      <c r="L9" s="70"/>
      <c r="M9" s="40"/>
      <c r="N9" s="6"/>
      <c r="O9" s="6"/>
      <c r="P9" s="9"/>
      <c r="Q9" s="6"/>
      <c r="R9" s="6"/>
      <c r="S9" s="6"/>
      <c r="T9" s="43"/>
    </row>
    <row r="10" spans="1:20" x14ac:dyDescent="0.45">
      <c r="A10" s="70"/>
      <c r="B10" s="40"/>
      <c r="C10" s="40"/>
      <c r="D10" s="6" t="s">
        <v>29</v>
      </c>
      <c r="E10" s="6"/>
      <c r="F10" s="9">
        <v>250</v>
      </c>
      <c r="G10" s="6"/>
      <c r="H10" s="6"/>
      <c r="I10" s="6"/>
      <c r="J10" s="43"/>
      <c r="L10" s="70"/>
      <c r="M10" s="40"/>
      <c r="N10" s="6"/>
      <c r="O10" s="6"/>
      <c r="P10" s="9"/>
      <c r="Q10" s="6"/>
      <c r="R10" s="6"/>
      <c r="S10" s="6"/>
      <c r="T10" s="43"/>
    </row>
    <row r="11" spans="1:20" x14ac:dyDescent="0.45">
      <c r="A11" s="70"/>
      <c r="B11" s="40"/>
      <c r="C11" s="40"/>
      <c r="D11" s="6"/>
      <c r="E11" s="6"/>
      <c r="F11" s="9"/>
      <c r="G11" s="6"/>
      <c r="H11" s="6"/>
      <c r="I11" s="6"/>
      <c r="J11" s="43"/>
      <c r="L11" s="70"/>
      <c r="M11" s="40"/>
      <c r="N11" s="6"/>
      <c r="O11" s="6"/>
      <c r="P11" s="9"/>
      <c r="Q11" s="6"/>
      <c r="R11" s="6"/>
      <c r="S11" s="6"/>
      <c r="T11" s="43"/>
    </row>
    <row r="12" spans="1:20" x14ac:dyDescent="0.45">
      <c r="A12" s="72"/>
      <c r="B12" s="41"/>
      <c r="C12" s="41"/>
      <c r="D12" s="16"/>
      <c r="E12" s="16"/>
      <c r="F12" s="15"/>
      <c r="G12" s="16"/>
      <c r="H12" s="16"/>
      <c r="I12" s="16"/>
      <c r="J12" s="44">
        <f>SUM(F8:F12)</f>
        <v>250</v>
      </c>
      <c r="L12" s="72"/>
      <c r="M12" s="41"/>
      <c r="N12" s="16"/>
      <c r="O12" s="16"/>
      <c r="P12" s="15"/>
      <c r="Q12" s="16"/>
      <c r="R12" s="16"/>
      <c r="S12" s="16"/>
      <c r="T12" s="44">
        <f>SUM(P8:P12)</f>
        <v>0</v>
      </c>
    </row>
    <row r="13" spans="1:20" x14ac:dyDescent="0.45">
      <c r="A13" s="69" t="s">
        <v>3</v>
      </c>
      <c r="B13" s="40"/>
      <c r="C13" s="40"/>
      <c r="D13" s="6"/>
      <c r="E13" s="6"/>
      <c r="F13" s="9"/>
      <c r="G13" s="6"/>
      <c r="H13" s="6"/>
      <c r="I13" s="6"/>
      <c r="J13" s="43"/>
      <c r="L13" s="69">
        <v>2017</v>
      </c>
      <c r="M13" s="40"/>
      <c r="N13" s="6"/>
      <c r="O13" s="6"/>
      <c r="P13" s="9"/>
      <c r="Q13" s="6"/>
      <c r="R13" s="6"/>
      <c r="S13" s="6"/>
      <c r="T13" s="43"/>
    </row>
    <row r="14" spans="1:20" x14ac:dyDescent="0.45">
      <c r="A14" s="70"/>
      <c r="B14" s="40"/>
      <c r="C14" s="40"/>
      <c r="D14" s="6"/>
      <c r="E14" s="6"/>
      <c r="F14" s="9"/>
      <c r="G14" s="6"/>
      <c r="H14" s="6"/>
      <c r="I14" s="6"/>
      <c r="J14" s="43"/>
      <c r="L14" s="70"/>
      <c r="M14" s="40"/>
      <c r="N14" s="6"/>
      <c r="O14" s="6"/>
      <c r="P14" s="9"/>
      <c r="Q14" s="6"/>
      <c r="R14" s="6"/>
      <c r="S14" s="6"/>
      <c r="T14" s="43"/>
    </row>
    <row r="15" spans="1:20" x14ac:dyDescent="0.45">
      <c r="A15" s="70"/>
      <c r="B15" s="40"/>
      <c r="C15" s="40"/>
      <c r="D15" s="6"/>
      <c r="E15" s="6"/>
      <c r="F15" s="9"/>
      <c r="G15" s="6"/>
      <c r="H15" s="6"/>
      <c r="I15" s="6"/>
      <c r="J15" s="43"/>
      <c r="L15" s="70"/>
      <c r="M15" s="40"/>
      <c r="N15" s="6"/>
      <c r="O15" s="6"/>
      <c r="P15" s="9"/>
      <c r="Q15" s="6"/>
      <c r="R15" s="6"/>
      <c r="S15" s="6"/>
      <c r="T15" s="43"/>
    </row>
    <row r="16" spans="1:20" x14ac:dyDescent="0.45">
      <c r="A16" s="70"/>
      <c r="B16" s="40"/>
      <c r="C16" s="40"/>
      <c r="D16" s="6"/>
      <c r="E16" s="6"/>
      <c r="F16" s="9"/>
      <c r="G16" s="6"/>
      <c r="H16" s="6"/>
      <c r="I16" s="6"/>
      <c r="J16" s="43"/>
      <c r="L16" s="70"/>
      <c r="M16" s="40"/>
      <c r="N16" s="6"/>
      <c r="O16" s="6"/>
      <c r="P16" s="9"/>
      <c r="Q16" s="6"/>
      <c r="R16" s="6"/>
      <c r="S16" s="6"/>
      <c r="T16" s="43"/>
    </row>
    <row r="17" spans="1:20" x14ac:dyDescent="0.45">
      <c r="A17" s="72"/>
      <c r="B17" s="41"/>
      <c r="C17" s="41"/>
      <c r="D17" s="16"/>
      <c r="E17" s="16"/>
      <c r="F17" s="15"/>
      <c r="G17" s="16"/>
      <c r="H17" s="16"/>
      <c r="I17" s="16"/>
      <c r="J17" s="44">
        <f>SUM(F13:F17)</f>
        <v>0</v>
      </c>
      <c r="L17" s="72"/>
      <c r="M17" s="41"/>
      <c r="N17" s="16"/>
      <c r="O17" s="16"/>
      <c r="P17" s="15"/>
      <c r="Q17" s="16"/>
      <c r="R17" s="16"/>
      <c r="S17" s="16"/>
      <c r="T17" s="44">
        <f>SUM(P13:P17)</f>
        <v>0</v>
      </c>
    </row>
    <row r="18" spans="1:20" x14ac:dyDescent="0.45">
      <c r="A18" s="69" t="s">
        <v>4</v>
      </c>
      <c r="B18" s="40"/>
      <c r="C18" s="40"/>
      <c r="D18" s="6"/>
      <c r="E18" s="6"/>
      <c r="F18" s="9"/>
      <c r="G18" s="6"/>
      <c r="H18" s="6"/>
      <c r="I18" s="6"/>
      <c r="J18" s="43"/>
      <c r="L18" s="69">
        <v>2018</v>
      </c>
      <c r="M18" s="40"/>
      <c r="N18" s="6"/>
      <c r="O18" s="6"/>
      <c r="P18" s="9"/>
      <c r="Q18" s="6"/>
      <c r="R18" s="6"/>
      <c r="S18" s="6"/>
      <c r="T18" s="43"/>
    </row>
    <row r="19" spans="1:20" x14ac:dyDescent="0.45">
      <c r="A19" s="70"/>
      <c r="B19" s="40"/>
      <c r="C19" s="40"/>
      <c r="D19" s="6"/>
      <c r="E19" s="6"/>
      <c r="F19" s="9"/>
      <c r="G19" s="6"/>
      <c r="H19" s="6"/>
      <c r="I19" s="6"/>
      <c r="J19" s="43"/>
      <c r="L19" s="70"/>
      <c r="M19" s="40"/>
      <c r="N19" s="6"/>
      <c r="O19" s="6"/>
      <c r="P19" s="9"/>
      <c r="Q19" s="6"/>
      <c r="R19" s="6"/>
      <c r="S19" s="6"/>
      <c r="T19" s="43"/>
    </row>
    <row r="20" spans="1:20" x14ac:dyDescent="0.45">
      <c r="A20" s="70"/>
      <c r="B20" s="40"/>
      <c r="C20" s="40"/>
      <c r="D20" s="6"/>
      <c r="E20" s="6"/>
      <c r="F20" s="9"/>
      <c r="G20" s="6"/>
      <c r="H20" s="6"/>
      <c r="I20" s="6"/>
      <c r="J20" s="43"/>
      <c r="L20" s="70"/>
      <c r="M20" s="40"/>
      <c r="N20" s="6"/>
      <c r="O20" s="6"/>
      <c r="P20" s="9"/>
      <c r="Q20" s="6"/>
      <c r="R20" s="6"/>
      <c r="S20" s="6"/>
      <c r="T20" s="43"/>
    </row>
    <row r="21" spans="1:20" x14ac:dyDescent="0.45">
      <c r="A21" s="70"/>
      <c r="B21" s="40"/>
      <c r="C21" s="40"/>
      <c r="D21" s="6"/>
      <c r="E21" s="6"/>
      <c r="F21" s="9"/>
      <c r="G21" s="6"/>
      <c r="H21" s="6"/>
      <c r="I21" s="6"/>
      <c r="J21" s="43"/>
      <c r="L21" s="70"/>
      <c r="M21" s="40"/>
      <c r="N21" s="6"/>
      <c r="O21" s="6"/>
      <c r="P21" s="9"/>
      <c r="Q21" s="6"/>
      <c r="R21" s="6"/>
      <c r="S21" s="6"/>
      <c r="T21" s="43"/>
    </row>
    <row r="22" spans="1:20" x14ac:dyDescent="0.45">
      <c r="A22" s="72"/>
      <c r="B22" s="41"/>
      <c r="C22" s="41"/>
      <c r="D22" s="16"/>
      <c r="E22" s="16"/>
      <c r="F22" s="15"/>
      <c r="G22" s="16"/>
      <c r="H22" s="16"/>
      <c r="I22" s="16"/>
      <c r="J22" s="44">
        <f>SUM(F18:F22)</f>
        <v>0</v>
      </c>
      <c r="L22" s="72"/>
      <c r="M22" s="41"/>
      <c r="N22" s="16"/>
      <c r="O22" s="16"/>
      <c r="P22" s="15"/>
      <c r="Q22" s="16"/>
      <c r="R22" s="16"/>
      <c r="S22" s="16"/>
      <c r="T22" s="44">
        <f>SUM(P18:P22)</f>
        <v>0</v>
      </c>
    </row>
    <row r="23" spans="1:20" x14ac:dyDescent="0.45">
      <c r="A23" s="69" t="s">
        <v>5</v>
      </c>
      <c r="B23" s="40"/>
      <c r="C23" s="40"/>
      <c r="D23" s="6" t="s">
        <v>30</v>
      </c>
      <c r="E23" s="6"/>
      <c r="F23" s="9">
        <v>200</v>
      </c>
      <c r="G23" s="6"/>
      <c r="H23" s="6"/>
      <c r="I23" s="6"/>
      <c r="J23" s="43"/>
      <c r="L23" s="69">
        <v>2019</v>
      </c>
      <c r="M23" s="40"/>
      <c r="N23" s="6"/>
      <c r="O23" s="6"/>
      <c r="P23" s="9"/>
      <c r="Q23" s="6"/>
      <c r="R23" s="6"/>
      <c r="S23" s="6"/>
      <c r="T23" s="43"/>
    </row>
    <row r="24" spans="1:20" x14ac:dyDescent="0.45">
      <c r="A24" s="70"/>
      <c r="B24" s="40"/>
      <c r="C24" s="40"/>
      <c r="D24" s="6"/>
      <c r="E24" s="6"/>
      <c r="F24" s="9"/>
      <c r="G24" s="6"/>
      <c r="H24" s="6"/>
      <c r="I24" s="6"/>
      <c r="J24" s="43"/>
      <c r="L24" s="70"/>
      <c r="M24" s="40"/>
      <c r="N24" s="6"/>
      <c r="O24" s="6"/>
      <c r="P24" s="9"/>
      <c r="Q24" s="6"/>
      <c r="R24" s="6"/>
      <c r="S24" s="6"/>
      <c r="T24" s="43"/>
    </row>
    <row r="25" spans="1:20" x14ac:dyDescent="0.45">
      <c r="A25" s="70"/>
      <c r="B25" s="40"/>
      <c r="C25" s="40"/>
      <c r="D25" s="6"/>
      <c r="E25" s="6"/>
      <c r="F25" s="9"/>
      <c r="G25" s="6"/>
      <c r="H25" s="6"/>
      <c r="I25" s="6"/>
      <c r="J25" s="43"/>
      <c r="L25" s="70"/>
      <c r="M25" s="40"/>
      <c r="N25" s="6"/>
      <c r="O25" s="6"/>
      <c r="P25" s="9"/>
      <c r="Q25" s="6"/>
      <c r="R25" s="6"/>
      <c r="S25" s="6"/>
      <c r="T25" s="43"/>
    </row>
    <row r="26" spans="1:20" x14ac:dyDescent="0.45">
      <c r="A26" s="70"/>
      <c r="B26" s="40"/>
      <c r="C26" s="40"/>
      <c r="D26" s="6"/>
      <c r="E26" s="6"/>
      <c r="F26" s="9"/>
      <c r="G26" s="6"/>
      <c r="H26" s="6"/>
      <c r="I26" s="6"/>
      <c r="J26" s="43"/>
      <c r="L26" s="70"/>
      <c r="M26" s="40"/>
      <c r="N26" s="6"/>
      <c r="O26" s="6"/>
      <c r="P26" s="9"/>
      <c r="Q26" s="6"/>
      <c r="R26" s="6"/>
      <c r="S26" s="6"/>
      <c r="T26" s="43"/>
    </row>
    <row r="27" spans="1:20" x14ac:dyDescent="0.45">
      <c r="A27" s="72"/>
      <c r="B27" s="41"/>
      <c r="C27" s="41"/>
      <c r="D27" s="16"/>
      <c r="E27" s="16"/>
      <c r="F27" s="15"/>
      <c r="G27" s="16"/>
      <c r="H27" s="16"/>
      <c r="I27" s="16"/>
      <c r="J27" s="44">
        <f>SUM(F23:F27)</f>
        <v>200</v>
      </c>
      <c r="L27" s="72"/>
      <c r="M27" s="41"/>
      <c r="N27" s="16"/>
      <c r="O27" s="16"/>
      <c r="P27" s="15"/>
      <c r="Q27" s="16"/>
      <c r="R27" s="16"/>
      <c r="S27" s="16"/>
      <c r="T27" s="44">
        <f>SUM(P23:P27)</f>
        <v>0</v>
      </c>
    </row>
    <row r="28" spans="1:20" x14ac:dyDescent="0.45">
      <c r="A28" s="69" t="s">
        <v>6</v>
      </c>
      <c r="B28" s="40"/>
      <c r="C28" s="40"/>
      <c r="D28" s="6"/>
      <c r="E28" s="6"/>
      <c r="F28" s="9"/>
      <c r="G28" s="6"/>
      <c r="H28" s="6"/>
      <c r="I28" s="6"/>
      <c r="J28" s="43"/>
      <c r="L28" s="69">
        <v>2020</v>
      </c>
      <c r="M28" s="40"/>
      <c r="N28" s="6"/>
      <c r="O28" s="6"/>
      <c r="P28" s="9"/>
      <c r="Q28" s="6"/>
      <c r="R28" s="6"/>
      <c r="S28" s="6"/>
      <c r="T28" s="43"/>
    </row>
    <row r="29" spans="1:20" x14ac:dyDescent="0.45">
      <c r="A29" s="70"/>
      <c r="B29" s="40"/>
      <c r="C29" s="40"/>
      <c r="D29" s="6"/>
      <c r="E29" s="6"/>
      <c r="F29" s="9"/>
      <c r="G29" s="6"/>
      <c r="H29" s="6"/>
      <c r="I29" s="6"/>
      <c r="J29" s="43"/>
      <c r="L29" s="70"/>
      <c r="M29" s="40"/>
      <c r="N29" s="6"/>
      <c r="O29" s="6"/>
      <c r="P29" s="9"/>
      <c r="Q29" s="6"/>
      <c r="R29" s="6"/>
      <c r="S29" s="6"/>
      <c r="T29" s="43"/>
    </row>
    <row r="30" spans="1:20" x14ac:dyDescent="0.45">
      <c r="A30" s="70"/>
      <c r="B30" s="40"/>
      <c r="C30" s="40"/>
      <c r="D30" s="6" t="s">
        <v>23</v>
      </c>
      <c r="E30" s="6"/>
      <c r="F30" s="9">
        <v>2134</v>
      </c>
      <c r="G30" s="6"/>
      <c r="H30" s="6"/>
      <c r="I30" s="6"/>
      <c r="J30" s="43"/>
      <c r="L30" s="70"/>
      <c r="M30" s="40"/>
      <c r="N30" s="6"/>
      <c r="O30" s="6"/>
      <c r="P30" s="9"/>
      <c r="Q30" s="6"/>
      <c r="R30" s="6"/>
      <c r="S30" s="6"/>
      <c r="T30" s="43"/>
    </row>
    <row r="31" spans="1:20" x14ac:dyDescent="0.45">
      <c r="A31" s="70"/>
      <c r="B31" s="40"/>
      <c r="C31" s="40"/>
      <c r="D31" s="6"/>
      <c r="E31" s="6"/>
      <c r="F31" s="9"/>
      <c r="G31" s="6"/>
      <c r="H31" s="6"/>
      <c r="I31" s="6"/>
      <c r="J31" s="43"/>
      <c r="L31" s="70"/>
      <c r="M31" s="40"/>
      <c r="N31" s="6"/>
      <c r="O31" s="6"/>
      <c r="P31" s="9"/>
      <c r="Q31" s="6"/>
      <c r="R31" s="6"/>
      <c r="S31" s="6"/>
      <c r="T31" s="43"/>
    </row>
    <row r="32" spans="1:20" x14ac:dyDescent="0.45">
      <c r="A32" s="72"/>
      <c r="B32" s="41"/>
      <c r="C32" s="41"/>
      <c r="D32" s="16"/>
      <c r="E32" s="16"/>
      <c r="F32" s="15"/>
      <c r="G32" s="16"/>
      <c r="H32" s="16"/>
      <c r="I32" s="16"/>
      <c r="J32" s="44">
        <f>SUM(F28:F32)</f>
        <v>2134</v>
      </c>
      <c r="L32" s="72"/>
      <c r="M32" s="41"/>
      <c r="N32" s="16"/>
      <c r="O32" s="16"/>
      <c r="P32" s="15"/>
      <c r="Q32" s="16"/>
      <c r="R32" s="16"/>
      <c r="S32" s="16"/>
      <c r="T32" s="44">
        <f>SUM(P28:P32)</f>
        <v>0</v>
      </c>
    </row>
    <row r="33" spans="1:20" x14ac:dyDescent="0.45">
      <c r="A33" s="69" t="s">
        <v>7</v>
      </c>
      <c r="B33" s="40"/>
      <c r="C33" s="40"/>
      <c r="D33" s="6"/>
      <c r="E33" s="6"/>
      <c r="F33" s="9"/>
      <c r="G33" s="6"/>
      <c r="H33" s="6"/>
      <c r="I33" s="6"/>
      <c r="J33" s="43"/>
      <c r="L33" s="69">
        <v>2021</v>
      </c>
      <c r="M33" s="40"/>
      <c r="N33" s="6"/>
      <c r="O33" s="6"/>
      <c r="P33" s="9"/>
      <c r="Q33" s="6"/>
      <c r="R33" s="6"/>
      <c r="S33" s="6"/>
      <c r="T33" s="43"/>
    </row>
    <row r="34" spans="1:20" x14ac:dyDescent="0.45">
      <c r="A34" s="70"/>
      <c r="B34" s="40"/>
      <c r="C34" s="40"/>
      <c r="D34" s="6"/>
      <c r="E34" s="6"/>
      <c r="F34" s="9"/>
      <c r="G34" s="6"/>
      <c r="H34" s="6"/>
      <c r="I34" s="6"/>
      <c r="J34" s="43"/>
      <c r="L34" s="70"/>
      <c r="M34" s="40"/>
      <c r="N34" s="6"/>
      <c r="O34" s="6"/>
      <c r="P34" s="9"/>
      <c r="Q34" s="6"/>
      <c r="R34" s="6"/>
      <c r="S34" s="6"/>
      <c r="T34" s="43"/>
    </row>
    <row r="35" spans="1:20" x14ac:dyDescent="0.45">
      <c r="A35" s="70"/>
      <c r="B35" s="40"/>
      <c r="C35" s="40"/>
      <c r="D35" s="6"/>
      <c r="E35" s="6"/>
      <c r="F35" s="9"/>
      <c r="G35" s="6"/>
      <c r="H35" s="6"/>
      <c r="I35" s="6"/>
      <c r="J35" s="43"/>
      <c r="L35" s="70"/>
      <c r="M35" s="40"/>
      <c r="N35" s="6"/>
      <c r="O35" s="6"/>
      <c r="P35" s="9"/>
      <c r="Q35" s="6"/>
      <c r="R35" s="6"/>
      <c r="S35" s="6"/>
      <c r="T35" s="43"/>
    </row>
    <row r="36" spans="1:20" x14ac:dyDescent="0.45">
      <c r="A36" s="70"/>
      <c r="B36" s="40"/>
      <c r="C36" s="40"/>
      <c r="D36" s="6"/>
      <c r="E36" s="6"/>
      <c r="F36" s="9"/>
      <c r="G36" s="6"/>
      <c r="H36" s="6"/>
      <c r="I36" s="6"/>
      <c r="J36" s="43"/>
      <c r="L36" s="70"/>
      <c r="M36" s="40"/>
      <c r="N36" s="6"/>
      <c r="O36" s="6"/>
      <c r="P36" s="9"/>
      <c r="Q36" s="6"/>
      <c r="R36" s="6"/>
      <c r="S36" s="6"/>
      <c r="T36" s="43"/>
    </row>
    <row r="37" spans="1:20" x14ac:dyDescent="0.45">
      <c r="A37" s="72"/>
      <c r="B37" s="41"/>
      <c r="C37" s="41"/>
      <c r="D37" s="16"/>
      <c r="E37" s="16"/>
      <c r="F37" s="15"/>
      <c r="G37" s="16"/>
      <c r="H37" s="16"/>
      <c r="I37" s="16"/>
      <c r="J37" s="44">
        <f>SUM(F33:F37)</f>
        <v>0</v>
      </c>
      <c r="L37" s="72"/>
      <c r="M37" s="41"/>
      <c r="N37" s="16"/>
      <c r="O37" s="16"/>
      <c r="P37" s="15"/>
      <c r="Q37" s="16"/>
      <c r="R37" s="16"/>
      <c r="S37" s="16"/>
      <c r="T37" s="44">
        <f>SUM(P33:P37)</f>
        <v>0</v>
      </c>
    </row>
    <row r="38" spans="1:20" x14ac:dyDescent="0.45">
      <c r="A38" s="69" t="s">
        <v>8</v>
      </c>
      <c r="B38" s="40"/>
      <c r="C38" s="40"/>
      <c r="D38" s="6"/>
      <c r="E38" s="6"/>
      <c r="F38" s="9"/>
      <c r="G38" s="6"/>
      <c r="H38" s="6"/>
      <c r="I38" s="6"/>
      <c r="J38" s="43"/>
      <c r="L38" s="69">
        <v>2022</v>
      </c>
      <c r="M38" s="40"/>
      <c r="N38" s="6"/>
      <c r="O38" s="6"/>
      <c r="P38" s="9"/>
      <c r="Q38" s="6"/>
      <c r="R38" s="6"/>
      <c r="S38" s="6"/>
      <c r="T38" s="43"/>
    </row>
    <row r="39" spans="1:20" x14ac:dyDescent="0.45">
      <c r="A39" s="70"/>
      <c r="B39" s="40"/>
      <c r="C39" s="40"/>
      <c r="D39" s="6"/>
      <c r="E39" s="6"/>
      <c r="F39" s="9"/>
      <c r="G39" s="6"/>
      <c r="H39" s="6"/>
      <c r="I39" s="6"/>
      <c r="J39" s="43"/>
      <c r="L39" s="70"/>
      <c r="M39" s="40"/>
      <c r="N39" s="6"/>
      <c r="O39" s="6"/>
      <c r="P39" s="9"/>
      <c r="Q39" s="6"/>
      <c r="R39" s="6"/>
      <c r="S39" s="6"/>
      <c r="T39" s="43"/>
    </row>
    <row r="40" spans="1:20" x14ac:dyDescent="0.45">
      <c r="A40" s="70"/>
      <c r="B40" s="40"/>
      <c r="C40" s="40"/>
      <c r="D40" s="6"/>
      <c r="E40" s="6"/>
      <c r="F40" s="9"/>
      <c r="G40" s="6"/>
      <c r="H40" s="6"/>
      <c r="I40" s="6"/>
      <c r="J40" s="43"/>
      <c r="L40" s="70"/>
      <c r="M40" s="40"/>
      <c r="N40" s="6"/>
      <c r="O40" s="6"/>
      <c r="P40" s="9"/>
      <c r="Q40" s="6"/>
      <c r="R40" s="6"/>
      <c r="S40" s="6"/>
      <c r="T40" s="43"/>
    </row>
    <row r="41" spans="1:20" x14ac:dyDescent="0.45">
      <c r="A41" s="70"/>
      <c r="B41" s="40"/>
      <c r="C41" s="40"/>
      <c r="D41" s="6"/>
      <c r="E41" s="6"/>
      <c r="F41" s="9"/>
      <c r="G41" s="6"/>
      <c r="H41" s="6"/>
      <c r="I41" s="6"/>
      <c r="J41" s="43"/>
      <c r="L41" s="70"/>
      <c r="M41" s="40"/>
      <c r="N41" s="6"/>
      <c r="O41" s="6"/>
      <c r="P41" s="9"/>
      <c r="Q41" s="6"/>
      <c r="R41" s="6"/>
      <c r="S41" s="6"/>
      <c r="T41" s="43"/>
    </row>
    <row r="42" spans="1:20" x14ac:dyDescent="0.45">
      <c r="A42" s="72"/>
      <c r="B42" s="41"/>
      <c r="C42" s="41"/>
      <c r="D42" s="16"/>
      <c r="E42" s="16"/>
      <c r="F42" s="15"/>
      <c r="G42" s="16"/>
      <c r="H42" s="16"/>
      <c r="I42" s="16"/>
      <c r="J42" s="44">
        <f>SUM(F38:F42)</f>
        <v>0</v>
      </c>
      <c r="L42" s="72"/>
      <c r="M42" s="41"/>
      <c r="N42" s="16"/>
      <c r="O42" s="16"/>
      <c r="P42" s="15"/>
      <c r="Q42" s="16"/>
      <c r="R42" s="16"/>
      <c r="S42" s="16"/>
      <c r="T42" s="44">
        <f>SUM(P38:P42)</f>
        <v>0</v>
      </c>
    </row>
    <row r="43" spans="1:20" x14ac:dyDescent="0.45">
      <c r="A43" s="69">
        <v>2011</v>
      </c>
      <c r="B43" s="40"/>
      <c r="C43" s="40"/>
      <c r="D43" s="6"/>
      <c r="E43" s="6"/>
      <c r="F43" s="9"/>
      <c r="G43" s="6"/>
      <c r="H43" s="6"/>
      <c r="I43" s="6"/>
      <c r="J43" s="43"/>
      <c r="L43" s="69">
        <v>2023</v>
      </c>
      <c r="M43" s="40"/>
      <c r="N43" s="6"/>
      <c r="O43" s="6"/>
      <c r="P43" s="9"/>
      <c r="Q43" s="6"/>
      <c r="R43" s="6"/>
      <c r="S43" s="6"/>
      <c r="T43" s="43"/>
    </row>
    <row r="44" spans="1:20" x14ac:dyDescent="0.45">
      <c r="A44" s="70"/>
      <c r="B44" s="40"/>
      <c r="C44" s="40"/>
      <c r="D44" s="6"/>
      <c r="E44" s="6"/>
      <c r="F44" s="9"/>
      <c r="G44" s="6"/>
      <c r="H44" s="6"/>
      <c r="I44" s="6"/>
      <c r="J44" s="43"/>
      <c r="L44" s="70"/>
      <c r="M44" s="40"/>
      <c r="N44" s="6"/>
      <c r="O44" s="6"/>
      <c r="P44" s="9"/>
      <c r="Q44" s="6"/>
      <c r="R44" s="6"/>
      <c r="S44" s="6"/>
      <c r="T44" s="43"/>
    </row>
    <row r="45" spans="1:20" x14ac:dyDescent="0.45">
      <c r="A45" s="70"/>
      <c r="B45" s="40"/>
      <c r="C45" s="40"/>
      <c r="D45" s="6"/>
      <c r="E45" s="6"/>
      <c r="F45" s="9"/>
      <c r="G45" s="6"/>
      <c r="H45" s="6"/>
      <c r="I45" s="6"/>
      <c r="J45" s="43"/>
      <c r="L45" s="70"/>
      <c r="M45" s="40"/>
      <c r="N45" s="6"/>
      <c r="O45" s="6"/>
      <c r="P45" s="9"/>
      <c r="Q45" s="6"/>
      <c r="R45" s="6"/>
      <c r="S45" s="6"/>
      <c r="T45" s="43"/>
    </row>
    <row r="46" spans="1:20" x14ac:dyDescent="0.45">
      <c r="A46" s="70"/>
      <c r="B46" s="40"/>
      <c r="C46" s="40"/>
      <c r="D46" s="6"/>
      <c r="E46" s="6"/>
      <c r="F46" s="9"/>
      <c r="G46" s="6"/>
      <c r="H46" s="6"/>
      <c r="I46" s="6"/>
      <c r="J46" s="43"/>
      <c r="L46" s="70"/>
      <c r="M46" s="40"/>
      <c r="N46" s="6"/>
      <c r="O46" s="6"/>
      <c r="P46" s="9"/>
      <c r="Q46" s="6"/>
      <c r="R46" s="6"/>
      <c r="S46" s="6"/>
      <c r="T46" s="43"/>
    </row>
    <row r="47" spans="1:20" x14ac:dyDescent="0.45">
      <c r="A47" s="72"/>
      <c r="B47" s="41"/>
      <c r="C47" s="41"/>
      <c r="D47" s="16"/>
      <c r="E47" s="16"/>
      <c r="F47" s="15"/>
      <c r="G47" s="16"/>
      <c r="H47" s="16"/>
      <c r="I47" s="16"/>
      <c r="J47" s="44">
        <f>SUM(F43:F47)</f>
        <v>0</v>
      </c>
      <c r="L47" s="72"/>
      <c r="M47" s="41"/>
      <c r="N47" s="16"/>
      <c r="O47" s="16"/>
      <c r="P47" s="15"/>
      <c r="Q47" s="16"/>
      <c r="R47" s="16"/>
      <c r="S47" s="16"/>
      <c r="T47" s="44">
        <f>SUM(P43:P47)</f>
        <v>0</v>
      </c>
    </row>
    <row r="48" spans="1:20" x14ac:dyDescent="0.45">
      <c r="A48" s="69">
        <v>2012</v>
      </c>
      <c r="B48" s="40"/>
      <c r="C48" s="40"/>
      <c r="D48" s="6"/>
      <c r="E48" s="6"/>
      <c r="F48" s="9"/>
      <c r="G48" s="6"/>
      <c r="H48" s="6"/>
      <c r="I48" s="6"/>
      <c r="J48" s="43"/>
      <c r="L48" s="69">
        <v>2024</v>
      </c>
      <c r="M48" s="40"/>
      <c r="N48" s="6"/>
      <c r="O48" s="6"/>
      <c r="P48" s="9"/>
      <c r="Q48" s="6"/>
      <c r="R48" s="6"/>
      <c r="S48" s="6"/>
      <c r="T48" s="43"/>
    </row>
    <row r="49" spans="1:20" x14ac:dyDescent="0.45">
      <c r="A49" s="70"/>
      <c r="B49" s="40"/>
      <c r="C49" s="40"/>
      <c r="D49" s="6"/>
      <c r="E49" s="6"/>
      <c r="F49" s="9"/>
      <c r="G49" s="6"/>
      <c r="H49" s="6"/>
      <c r="I49" s="6"/>
      <c r="J49" s="43"/>
      <c r="L49" s="70"/>
      <c r="M49" s="40"/>
      <c r="N49" s="6"/>
      <c r="O49" s="6"/>
      <c r="P49" s="9"/>
      <c r="Q49" s="6"/>
      <c r="R49" s="6"/>
      <c r="S49" s="6"/>
      <c r="T49" s="43"/>
    </row>
    <row r="50" spans="1:20" x14ac:dyDescent="0.45">
      <c r="A50" s="70"/>
      <c r="B50" s="40"/>
      <c r="C50" s="40"/>
      <c r="D50" s="6"/>
      <c r="E50" s="6"/>
      <c r="F50" s="9"/>
      <c r="G50" s="6"/>
      <c r="H50" s="6"/>
      <c r="I50" s="6"/>
      <c r="J50" s="43"/>
      <c r="L50" s="70"/>
      <c r="M50" s="40"/>
      <c r="N50" s="6"/>
      <c r="O50" s="6"/>
      <c r="P50" s="9"/>
      <c r="Q50" s="6"/>
      <c r="R50" s="6"/>
      <c r="S50" s="6"/>
      <c r="T50" s="43"/>
    </row>
    <row r="51" spans="1:20" x14ac:dyDescent="0.45">
      <c r="A51" s="70"/>
      <c r="B51" s="40"/>
      <c r="C51" s="40"/>
      <c r="D51" s="6"/>
      <c r="E51" s="6"/>
      <c r="F51" s="9"/>
      <c r="G51" s="6"/>
      <c r="H51" s="6"/>
      <c r="I51" s="6"/>
      <c r="J51" s="43"/>
      <c r="L51" s="70"/>
      <c r="M51" s="40"/>
      <c r="N51" s="6"/>
      <c r="O51" s="6"/>
      <c r="P51" s="9"/>
      <c r="Q51" s="6"/>
      <c r="R51" s="6"/>
      <c r="S51" s="6"/>
      <c r="T51" s="43"/>
    </row>
    <row r="52" spans="1:20" x14ac:dyDescent="0.45">
      <c r="A52" s="72"/>
      <c r="B52" s="41"/>
      <c r="C52" s="41"/>
      <c r="D52" s="16"/>
      <c r="E52" s="16"/>
      <c r="F52" s="15"/>
      <c r="G52" s="16"/>
      <c r="H52" s="16"/>
      <c r="I52" s="16"/>
      <c r="J52" s="44">
        <f>SUM(F48:F52)</f>
        <v>0</v>
      </c>
      <c r="L52" s="72"/>
      <c r="M52" s="41"/>
      <c r="N52" s="16"/>
      <c r="O52" s="16"/>
      <c r="P52" s="15"/>
      <c r="Q52" s="16"/>
      <c r="R52" s="16"/>
      <c r="S52" s="16"/>
      <c r="T52" s="44">
        <f>SUM(P48:P52)</f>
        <v>0</v>
      </c>
    </row>
    <row r="53" spans="1:20" x14ac:dyDescent="0.45">
      <c r="A53" s="69">
        <v>2013</v>
      </c>
      <c r="B53" s="40"/>
      <c r="C53" s="40"/>
      <c r="D53" s="6"/>
      <c r="E53" s="6"/>
      <c r="F53" s="9"/>
      <c r="G53" s="6"/>
      <c r="H53" s="6"/>
      <c r="I53" s="6"/>
      <c r="J53" s="43"/>
      <c r="L53" s="69">
        <v>2025</v>
      </c>
      <c r="M53" s="40"/>
      <c r="O53" s="6"/>
      <c r="P53" s="9"/>
      <c r="Q53" s="6"/>
      <c r="R53" s="6"/>
      <c r="S53" s="6"/>
      <c r="T53" s="43"/>
    </row>
    <row r="54" spans="1:20" x14ac:dyDescent="0.45">
      <c r="A54" s="70"/>
      <c r="B54" s="40"/>
      <c r="C54" s="40"/>
      <c r="D54" s="6"/>
      <c r="E54" s="6"/>
      <c r="F54" s="9"/>
      <c r="G54" s="6"/>
      <c r="H54" s="6"/>
      <c r="I54" s="6"/>
      <c r="J54" s="43"/>
      <c r="L54" s="70"/>
      <c r="M54" s="40"/>
      <c r="N54" s="6"/>
      <c r="O54" s="6"/>
      <c r="P54" s="9"/>
      <c r="Q54" s="6"/>
      <c r="R54" s="6"/>
      <c r="S54" s="6"/>
      <c r="T54" s="43"/>
    </row>
    <row r="55" spans="1:20" x14ac:dyDescent="0.45">
      <c r="A55" s="70"/>
      <c r="B55" s="40"/>
      <c r="C55" s="40"/>
      <c r="D55" s="6"/>
      <c r="E55" s="6"/>
      <c r="F55" s="9"/>
      <c r="G55" s="6"/>
      <c r="H55" s="6"/>
      <c r="I55" s="6"/>
      <c r="J55" s="43"/>
      <c r="L55" s="70"/>
      <c r="M55" s="40"/>
      <c r="N55" s="6"/>
      <c r="O55" s="6"/>
      <c r="P55" s="9"/>
      <c r="Q55" s="6"/>
      <c r="R55" s="6"/>
      <c r="S55" s="6"/>
      <c r="T55" s="43"/>
    </row>
    <row r="56" spans="1:20" x14ac:dyDescent="0.45">
      <c r="A56" s="70"/>
      <c r="B56" s="40"/>
      <c r="C56" s="40"/>
      <c r="D56" s="6"/>
      <c r="E56" s="6"/>
      <c r="F56" s="9"/>
      <c r="G56" s="6"/>
      <c r="H56" s="6"/>
      <c r="I56" s="6"/>
      <c r="J56" s="43"/>
      <c r="L56" s="70"/>
      <c r="M56" s="40"/>
      <c r="N56" s="6"/>
      <c r="O56" s="6"/>
      <c r="P56" s="6"/>
      <c r="Q56" s="6"/>
      <c r="R56" s="6"/>
      <c r="S56" s="6"/>
      <c r="T56" s="43"/>
    </row>
    <row r="57" spans="1:20" ht="14.65" thickBot="1" x14ac:dyDescent="0.5">
      <c r="A57" s="72"/>
      <c r="B57" s="41"/>
      <c r="C57" s="41"/>
      <c r="D57" s="16"/>
      <c r="E57" s="16"/>
      <c r="F57" s="15"/>
      <c r="G57" s="16"/>
      <c r="H57" s="16"/>
      <c r="I57" s="16"/>
      <c r="J57" s="44">
        <f>SUM(F53:F57)</f>
        <v>0</v>
      </c>
      <c r="L57" s="71"/>
      <c r="M57" s="42"/>
      <c r="N57" s="38"/>
      <c r="O57" s="38"/>
      <c r="P57" s="38"/>
      <c r="Q57" s="38"/>
      <c r="R57" s="38"/>
      <c r="S57" s="38"/>
      <c r="T57" s="45">
        <f>SUM(P53:P57)</f>
        <v>0</v>
      </c>
    </row>
    <row r="58" spans="1:20" ht="14.25" customHeight="1" x14ac:dyDescent="0.45">
      <c r="A58" s="69">
        <v>2014</v>
      </c>
      <c r="B58" s="40"/>
      <c r="C58" s="40"/>
      <c r="D58" s="6"/>
      <c r="E58" s="6"/>
      <c r="F58" s="9"/>
      <c r="G58" s="6"/>
      <c r="H58" s="6"/>
      <c r="I58" s="6"/>
      <c r="J58" s="43"/>
      <c r="L58" s="69">
        <v>2026</v>
      </c>
      <c r="M58" s="40"/>
      <c r="N58" s="6"/>
      <c r="O58" s="6"/>
      <c r="P58" s="9"/>
      <c r="Q58" s="6"/>
      <c r="R58" s="6"/>
      <c r="S58" s="6"/>
      <c r="T58" s="43"/>
    </row>
    <row r="59" spans="1:20" ht="14.25" customHeight="1" x14ac:dyDescent="0.45">
      <c r="A59" s="70"/>
      <c r="B59" s="40"/>
      <c r="C59" s="40"/>
      <c r="D59" s="6"/>
      <c r="E59" s="6"/>
      <c r="F59" s="9"/>
      <c r="G59" s="6"/>
      <c r="H59" s="6"/>
      <c r="I59" s="6"/>
      <c r="J59" s="43"/>
      <c r="L59" s="70"/>
      <c r="M59" s="40"/>
      <c r="N59" s="6"/>
      <c r="O59" s="6"/>
      <c r="P59" s="9"/>
      <c r="Q59" s="6"/>
      <c r="R59" s="6"/>
      <c r="S59" s="6"/>
      <c r="T59" s="43"/>
    </row>
    <row r="60" spans="1:20" ht="14.25" customHeight="1" x14ac:dyDescent="0.45">
      <c r="A60" s="70"/>
      <c r="B60" s="40"/>
      <c r="C60" s="40"/>
      <c r="D60" s="6"/>
      <c r="E60" s="6"/>
      <c r="F60" s="9"/>
      <c r="G60" s="6"/>
      <c r="H60" s="6"/>
      <c r="I60" s="6"/>
      <c r="J60" s="43"/>
      <c r="L60" s="70"/>
      <c r="M60" s="40"/>
      <c r="N60" s="6"/>
      <c r="O60" s="6"/>
      <c r="P60" s="9"/>
      <c r="Q60" s="6"/>
      <c r="R60" s="6"/>
      <c r="S60" s="6"/>
      <c r="T60" s="43"/>
    </row>
    <row r="61" spans="1:20" ht="14.25" customHeight="1" x14ac:dyDescent="0.45">
      <c r="A61" s="70"/>
      <c r="B61" s="40"/>
      <c r="C61" s="40"/>
      <c r="D61" s="6"/>
      <c r="E61" s="6"/>
      <c r="F61" s="9"/>
      <c r="G61" s="6"/>
      <c r="H61" s="6"/>
      <c r="I61" s="6"/>
      <c r="J61" s="43"/>
      <c r="L61" s="70"/>
      <c r="M61" s="40"/>
      <c r="N61" s="6"/>
      <c r="O61" s="6"/>
      <c r="P61" s="6"/>
      <c r="Q61" s="6"/>
      <c r="R61" s="6"/>
      <c r="S61" s="6"/>
      <c r="T61" s="43"/>
    </row>
    <row r="62" spans="1:20" ht="14.65" customHeight="1" thickBot="1" x14ac:dyDescent="0.5">
      <c r="A62" s="72"/>
      <c r="B62" s="41"/>
      <c r="C62" s="41"/>
      <c r="D62" s="16"/>
      <c r="E62" s="16"/>
      <c r="F62" s="15"/>
      <c r="G62" s="16"/>
      <c r="H62" s="16"/>
      <c r="I62" s="16"/>
      <c r="J62" s="44">
        <f>SUM(F58:F62)</f>
        <v>0</v>
      </c>
      <c r="L62" s="71"/>
      <c r="M62" s="42"/>
      <c r="N62" s="38"/>
      <c r="O62" s="38"/>
      <c r="P62" s="38"/>
      <c r="Q62" s="38"/>
      <c r="R62" s="38"/>
      <c r="S62" s="38"/>
      <c r="T62" s="45">
        <f>SUM(P58:P62)</f>
        <v>0</v>
      </c>
    </row>
  </sheetData>
  <mergeCells count="24">
    <mergeCell ref="A43:A47"/>
    <mergeCell ref="A48:A52"/>
    <mergeCell ref="A53:A57"/>
    <mergeCell ref="A58:A62"/>
    <mergeCell ref="L2:L7"/>
    <mergeCell ref="L48:L52"/>
    <mergeCell ref="L53:L57"/>
    <mergeCell ref="A2:A7"/>
    <mergeCell ref="A8:A12"/>
    <mergeCell ref="A13:A17"/>
    <mergeCell ref="A18:A22"/>
    <mergeCell ref="A23:A27"/>
    <mergeCell ref="A28:A32"/>
    <mergeCell ref="A33:A37"/>
    <mergeCell ref="A38:A42"/>
    <mergeCell ref="L8:L12"/>
    <mergeCell ref="L58:L62"/>
    <mergeCell ref="L38:L42"/>
    <mergeCell ref="L43:L47"/>
    <mergeCell ref="L13:L17"/>
    <mergeCell ref="L18:L22"/>
    <mergeCell ref="L23:L27"/>
    <mergeCell ref="L28:L32"/>
    <mergeCell ref="L33:L37"/>
  </mergeCells>
  <dataValidations count="1">
    <dataValidation type="list" showDropDown="1" showInputMessage="1" showErrorMessage="1" sqref="A2" xr:uid="{685BA80C-9A5D-4A96-9B7D-273FC57B5F09}">
      <formula1>$A$2:$A$113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D93D-67C8-4F74-86AE-FA83A25F6FE3}">
  <dimension ref="B3:U37"/>
  <sheetViews>
    <sheetView workbookViewId="0">
      <selection activeCell="D30" sqref="D30"/>
    </sheetView>
  </sheetViews>
  <sheetFormatPr defaultRowHeight="14.25" x14ac:dyDescent="0.45"/>
  <cols>
    <col min="2" max="2" width="39.33203125" customWidth="1"/>
    <col min="3" max="3" width="18.6640625" customWidth="1"/>
    <col min="4" max="4" width="51.46484375" customWidth="1"/>
    <col min="5" max="5" width="26.3984375" customWidth="1"/>
    <col min="6" max="6" width="10.33203125" bestFit="1" customWidth="1"/>
    <col min="11" max="11" width="1.06640625" customWidth="1"/>
    <col min="12" max="12" width="15.59765625" customWidth="1"/>
    <col min="13" max="13" width="1.86328125" customWidth="1"/>
    <col min="14" max="14" width="21" customWidth="1"/>
    <col min="15" max="15" width="0.265625" customWidth="1"/>
    <col min="16" max="16" width="26.796875" customWidth="1"/>
    <col min="17" max="17" width="1.46484375" customWidth="1"/>
    <col min="18" max="18" width="14.9296875" customWidth="1"/>
    <col min="19" max="19" width="5.86328125" customWidth="1"/>
    <col min="20" max="20" width="37.86328125" customWidth="1"/>
    <col min="21" max="21" width="12.86328125" customWidth="1"/>
  </cols>
  <sheetData>
    <row r="3" spans="2:21" ht="14.65" thickBot="1" x14ac:dyDescent="0.5"/>
    <row r="4" spans="2:21" ht="28.9" thickBot="1" x14ac:dyDescent="0.5">
      <c r="B4" s="22" t="s">
        <v>0</v>
      </c>
      <c r="C4" s="34" t="s">
        <v>16</v>
      </c>
      <c r="D4" s="33" t="s">
        <v>15</v>
      </c>
      <c r="E4" s="29" t="s">
        <v>24</v>
      </c>
      <c r="F4" s="23" t="s">
        <v>10</v>
      </c>
      <c r="G4" s="24"/>
      <c r="H4" s="24" t="s">
        <v>9</v>
      </c>
      <c r="I4" s="24"/>
      <c r="J4" s="24"/>
      <c r="K4" s="24"/>
      <c r="L4" s="25" t="s">
        <v>11</v>
      </c>
      <c r="M4" s="24"/>
      <c r="N4" s="25" t="s">
        <v>13</v>
      </c>
      <c r="O4" s="25"/>
      <c r="P4" s="25" t="s">
        <v>12</v>
      </c>
      <c r="Q4" s="25"/>
      <c r="R4" s="26" t="s">
        <v>14</v>
      </c>
      <c r="S4" s="2"/>
      <c r="T4" s="55" t="s">
        <v>26</v>
      </c>
      <c r="U4" s="36"/>
    </row>
    <row r="5" spans="2:21" x14ac:dyDescent="0.45">
      <c r="B5" s="4"/>
      <c r="C5" s="5"/>
      <c r="D5" s="27"/>
      <c r="E5" s="30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7"/>
      <c r="T5" s="54"/>
    </row>
    <row r="6" spans="2:21" x14ac:dyDescent="0.45">
      <c r="B6" s="4" t="s">
        <v>1</v>
      </c>
      <c r="C6" s="5"/>
      <c r="D6" s="28">
        <f>'Vnese samostojni delavec '!J7</f>
        <v>1140</v>
      </c>
      <c r="E6" s="31">
        <f t="shared" ref="E6:E29" si="0">D6/R6</f>
        <v>401.45211290585735</v>
      </c>
      <c r="F6" s="8">
        <v>490.32</v>
      </c>
      <c r="G6" s="5"/>
      <c r="H6" s="5">
        <v>259</v>
      </c>
      <c r="I6" s="5"/>
      <c r="J6" s="5"/>
      <c r="K6" s="5"/>
      <c r="L6" s="5">
        <f>H6*8</f>
        <v>2072</v>
      </c>
      <c r="M6" s="5"/>
      <c r="N6" s="9">
        <f>12*F6</f>
        <v>5883.84</v>
      </c>
      <c r="O6" s="6"/>
      <c r="P6" s="9">
        <f t="shared" ref="P6:P29" si="1">N6/H6</f>
        <v>22.717528957528959</v>
      </c>
      <c r="Q6" s="6"/>
      <c r="R6" s="10">
        <f t="shared" ref="R6:R29" si="2">P6/8</f>
        <v>2.8396911196911199</v>
      </c>
      <c r="T6" s="54" t="str">
        <f>INT(INT(INT(E6/8)/21)/12) &amp; " let " &amp; MOD(INT(INT(E6/8)/21),12) &amp; " mesecev " &amp; MOD(INT(E6/8),21) &amp; " dni " &amp; ROUND(MOD(E6,8),1) &amp; " ur"</f>
        <v>0 let 2 mesecev 8 dni 1,5 ur</v>
      </c>
    </row>
    <row r="7" spans="2:21" x14ac:dyDescent="0.45">
      <c r="B7" s="4" t="s">
        <v>2</v>
      </c>
      <c r="C7" s="5"/>
      <c r="D7" s="28">
        <f>'Vnese samostojni delavec '!J12</f>
        <v>250</v>
      </c>
      <c r="E7" s="31">
        <f t="shared" si="0"/>
        <v>83.072713057075831</v>
      </c>
      <c r="F7" s="8">
        <v>511.6</v>
      </c>
      <c r="G7" s="5"/>
      <c r="H7" s="5">
        <v>255</v>
      </c>
      <c r="I7" s="5"/>
      <c r="J7" s="5"/>
      <c r="K7" s="5"/>
      <c r="L7" s="5">
        <f>H7*8</f>
        <v>2040</v>
      </c>
      <c r="M7" s="5"/>
      <c r="N7" s="9">
        <f>F7*12</f>
        <v>6139.2000000000007</v>
      </c>
      <c r="O7" s="6"/>
      <c r="P7" s="9">
        <f t="shared" si="1"/>
        <v>24.075294117647061</v>
      </c>
      <c r="Q7" s="6"/>
      <c r="R7" s="10">
        <f t="shared" si="2"/>
        <v>3.0094117647058827</v>
      </c>
      <c r="T7" s="54" t="str">
        <f>INT(INT(INT(E7/8)/21)/12) &amp; " let " &amp; MOD(INT(INT(E7/8)/21),12) &amp; " mesecev " &amp; MOD(INT(E7/8),21) &amp; " dni " &amp; ROUND(MOD(E7,8),1) &amp; " ur"</f>
        <v>0 let 0 mesecev 10 dni 3,1 ur</v>
      </c>
    </row>
    <row r="8" spans="2:21" x14ac:dyDescent="0.45">
      <c r="B8" s="4" t="s">
        <v>3</v>
      </c>
      <c r="C8" s="5"/>
      <c r="D8" s="28">
        <f>'Vnese samostojni delavec '!J17</f>
        <v>0</v>
      </c>
      <c r="E8" s="31">
        <f t="shared" si="0"/>
        <v>0</v>
      </c>
      <c r="F8" s="11">
        <v>521.83000000000004</v>
      </c>
      <c r="G8" s="5"/>
      <c r="H8" s="5">
        <v>248</v>
      </c>
      <c r="I8" s="5"/>
      <c r="J8" s="5"/>
      <c r="K8" s="5"/>
      <c r="L8" s="5">
        <f t="shared" ref="L8:L29" si="3">H8*8</f>
        <v>1984</v>
      </c>
      <c r="M8" s="5"/>
      <c r="N8" s="9">
        <f>F8*12</f>
        <v>6261.9600000000009</v>
      </c>
      <c r="O8" s="6"/>
      <c r="P8" s="9">
        <f t="shared" si="1"/>
        <v>25.249838709677423</v>
      </c>
      <c r="Q8" s="6"/>
      <c r="R8" s="10">
        <f t="shared" si="2"/>
        <v>3.1562298387096779</v>
      </c>
      <c r="T8" s="54" t="str">
        <f t="shared" ref="T8:T18" si="4">INT(INT(INT(E8/8)/21)/12) &amp; " let " &amp; MOD(INT(INT(E8/8)/21),12) &amp; " mesecev " &amp; MOD(INT(E8/8),21) &amp; " dni " &amp; ROUND(MOD(E8,8),2) &amp; " ur"</f>
        <v>0 let 0 mesecev 0 dni 0 ur</v>
      </c>
    </row>
    <row r="9" spans="2:21" x14ac:dyDescent="0.45">
      <c r="B9" s="4" t="s">
        <v>4</v>
      </c>
      <c r="C9" s="5"/>
      <c r="D9" s="28">
        <f>'Vnese samostojni delavec '!J22</f>
        <v>0</v>
      </c>
      <c r="E9" s="31">
        <f t="shared" si="0"/>
        <v>0</v>
      </c>
      <c r="F9" s="8">
        <v>538.53</v>
      </c>
      <c r="G9" s="5"/>
      <c r="H9" s="5">
        <v>145</v>
      </c>
      <c r="I9" s="5"/>
      <c r="J9" s="5"/>
      <c r="K9" s="5"/>
      <c r="L9" s="5">
        <f t="shared" si="3"/>
        <v>1160</v>
      </c>
      <c r="M9" s="5"/>
      <c r="N9" s="9">
        <f>F9*7</f>
        <v>3769.71</v>
      </c>
      <c r="O9" s="6"/>
      <c r="P9" s="9">
        <f t="shared" si="1"/>
        <v>25.998000000000001</v>
      </c>
      <c r="Q9" s="6"/>
      <c r="R9" s="10">
        <f t="shared" si="2"/>
        <v>3.2497500000000001</v>
      </c>
      <c r="T9" s="54" t="str">
        <f t="shared" si="4"/>
        <v>0 let 0 mesecev 0 dni 0 ur</v>
      </c>
    </row>
    <row r="10" spans="2:21" x14ac:dyDescent="0.45">
      <c r="B10" s="4" t="s">
        <v>5</v>
      </c>
      <c r="C10" s="5"/>
      <c r="D10" s="28">
        <f>'Vnese samostojni delavec '!J27</f>
        <v>200</v>
      </c>
      <c r="E10" s="31">
        <f t="shared" si="0"/>
        <v>59.30842144281857</v>
      </c>
      <c r="F10" s="8">
        <v>566.53</v>
      </c>
      <c r="G10" s="5"/>
      <c r="H10" s="5">
        <v>105</v>
      </c>
      <c r="I10" s="5"/>
      <c r="J10" s="5"/>
      <c r="K10" s="5"/>
      <c r="L10" s="5">
        <f t="shared" si="3"/>
        <v>840</v>
      </c>
      <c r="M10" s="5"/>
      <c r="N10" s="9">
        <f>F10*5</f>
        <v>2832.6499999999996</v>
      </c>
      <c r="O10" s="6"/>
      <c r="P10" s="9">
        <f t="shared" si="1"/>
        <v>26.977619047619044</v>
      </c>
      <c r="Q10" s="6"/>
      <c r="R10" s="10">
        <f t="shared" si="2"/>
        <v>3.3722023809523805</v>
      </c>
      <c r="T10" s="54" t="str">
        <f t="shared" si="4"/>
        <v>0 let 0 mesecev 7 dni 3,31 ur</v>
      </c>
    </row>
    <row r="11" spans="2:21" x14ac:dyDescent="0.45">
      <c r="B11" s="4" t="s">
        <v>6</v>
      </c>
      <c r="C11" s="5"/>
      <c r="D11" s="28">
        <f>'Vnese samostojni delavec '!J32</f>
        <v>2134</v>
      </c>
      <c r="E11" s="31">
        <f t="shared" si="0"/>
        <v>606.06821794893551</v>
      </c>
      <c r="F11" s="8">
        <v>589.19000000000005</v>
      </c>
      <c r="G11" s="5"/>
      <c r="H11" s="5">
        <v>251</v>
      </c>
      <c r="I11" s="5"/>
      <c r="J11" s="5"/>
      <c r="K11" s="5"/>
      <c r="L11" s="5">
        <f t="shared" si="3"/>
        <v>2008</v>
      </c>
      <c r="M11" s="5"/>
      <c r="N11" s="9">
        <f>F11*12</f>
        <v>7070.2800000000007</v>
      </c>
      <c r="O11" s="6"/>
      <c r="P11" s="9">
        <f t="shared" si="1"/>
        <v>28.168446215139443</v>
      </c>
      <c r="Q11" s="6"/>
      <c r="R11" s="10">
        <f t="shared" si="2"/>
        <v>3.5210557768924304</v>
      </c>
      <c r="T11" s="54" t="str">
        <f t="shared" si="4"/>
        <v>0 let 3 mesecev 12 dni 6,07 ur</v>
      </c>
    </row>
    <row r="12" spans="2:21" x14ac:dyDescent="0.45">
      <c r="B12" s="4" t="s">
        <v>7</v>
      </c>
      <c r="C12" s="5"/>
      <c r="D12" s="28">
        <f>'Vnese samostojni delavec '!J37</f>
        <v>0</v>
      </c>
      <c r="E12" s="31">
        <f t="shared" si="0"/>
        <v>0</v>
      </c>
      <c r="F12" s="8">
        <v>597.42999999999995</v>
      </c>
      <c r="G12" s="5"/>
      <c r="H12" s="5">
        <v>147</v>
      </c>
      <c r="I12" s="5"/>
      <c r="J12" s="5"/>
      <c r="K12" s="5"/>
      <c r="L12" s="5">
        <f t="shared" si="3"/>
        <v>1176</v>
      </c>
      <c r="M12" s="5"/>
      <c r="N12" s="9">
        <f>F12*7</f>
        <v>4182.0099999999993</v>
      </c>
      <c r="O12" s="6"/>
      <c r="P12" s="9">
        <f t="shared" si="1"/>
        <v>28.449047619047615</v>
      </c>
      <c r="Q12" s="6"/>
      <c r="R12" s="10">
        <f t="shared" si="2"/>
        <v>3.5561309523809519</v>
      </c>
      <c r="T12" s="54" t="str">
        <f t="shared" si="4"/>
        <v>0 let 0 mesecev 0 dni 0 ur</v>
      </c>
    </row>
    <row r="13" spans="2:21" x14ac:dyDescent="0.45">
      <c r="B13" s="4" t="s">
        <v>8</v>
      </c>
      <c r="C13" s="5"/>
      <c r="D13" s="28">
        <f>'Vnese samostojni delavec '!J42</f>
        <v>0</v>
      </c>
      <c r="E13" s="31">
        <f t="shared" si="0"/>
        <v>0</v>
      </c>
      <c r="F13" s="8">
        <v>734.15</v>
      </c>
      <c r="G13" s="5"/>
      <c r="H13" s="5">
        <v>216</v>
      </c>
      <c r="I13" s="5"/>
      <c r="J13" s="5"/>
      <c r="K13" s="5"/>
      <c r="L13" s="5">
        <f t="shared" si="3"/>
        <v>1728</v>
      </c>
      <c r="M13" s="5"/>
      <c r="N13" s="9">
        <f>F13*10</f>
        <v>7341.5</v>
      </c>
      <c r="O13" s="6"/>
      <c r="P13" s="9">
        <f t="shared" si="1"/>
        <v>33.988425925925924</v>
      </c>
      <c r="Q13" s="6"/>
      <c r="R13" s="10">
        <f t="shared" si="2"/>
        <v>4.2485532407407405</v>
      </c>
      <c r="T13" s="54" t="str">
        <f t="shared" si="4"/>
        <v>0 let 0 mesecev 0 dni 0 ur</v>
      </c>
    </row>
    <row r="14" spans="2:21" x14ac:dyDescent="0.45">
      <c r="B14" s="12">
        <v>2011</v>
      </c>
      <c r="C14" s="21"/>
      <c r="D14" s="28">
        <f>'Vnese samostojni delavec '!J47</f>
        <v>0</v>
      </c>
      <c r="E14" s="31">
        <f t="shared" si="0"/>
        <v>0</v>
      </c>
      <c r="F14" s="8">
        <v>748.1</v>
      </c>
      <c r="G14" s="5"/>
      <c r="H14" s="5">
        <v>252</v>
      </c>
      <c r="I14" s="5"/>
      <c r="J14" s="5"/>
      <c r="K14" s="5"/>
      <c r="L14" s="5">
        <f t="shared" si="3"/>
        <v>2016</v>
      </c>
      <c r="M14" s="5"/>
      <c r="N14" s="9">
        <f t="shared" ref="N14:N29" si="5">F14*12</f>
        <v>8977.2000000000007</v>
      </c>
      <c r="O14" s="6"/>
      <c r="P14" s="9">
        <f t="shared" si="1"/>
        <v>35.623809523809527</v>
      </c>
      <c r="Q14" s="6"/>
      <c r="R14" s="10">
        <f t="shared" si="2"/>
        <v>4.4529761904761909</v>
      </c>
      <c r="T14" s="54" t="str">
        <f t="shared" si="4"/>
        <v>0 let 0 mesecev 0 dni 0 ur</v>
      </c>
    </row>
    <row r="15" spans="2:21" x14ac:dyDescent="0.45">
      <c r="B15" s="12">
        <v>2012</v>
      </c>
      <c r="C15" s="21"/>
      <c r="D15" s="28">
        <f>'Vnese samostojni delavec '!J52</f>
        <v>0</v>
      </c>
      <c r="E15" s="31">
        <f t="shared" si="0"/>
        <v>0</v>
      </c>
      <c r="F15" s="8">
        <v>763.06</v>
      </c>
      <c r="G15" s="5"/>
      <c r="H15" s="5">
        <v>249</v>
      </c>
      <c r="I15" s="5"/>
      <c r="J15" s="5"/>
      <c r="K15" s="5"/>
      <c r="L15" s="5">
        <f t="shared" si="3"/>
        <v>1992</v>
      </c>
      <c r="M15" s="5"/>
      <c r="N15" s="9">
        <f t="shared" si="5"/>
        <v>9156.7199999999993</v>
      </c>
      <c r="O15" s="6"/>
      <c r="P15" s="9">
        <f t="shared" si="1"/>
        <v>36.773975903614456</v>
      </c>
      <c r="Q15" s="6"/>
      <c r="R15" s="10">
        <f t="shared" si="2"/>
        <v>4.596746987951807</v>
      </c>
      <c r="T15" s="54" t="str">
        <f t="shared" si="4"/>
        <v>0 let 0 mesecev 0 dni 0 ur</v>
      </c>
    </row>
    <row r="16" spans="2:21" x14ac:dyDescent="0.45">
      <c r="B16" s="12">
        <v>2013</v>
      </c>
      <c r="C16" s="21"/>
      <c r="D16" s="28">
        <f>'Vnese samostojni delavec '!J57</f>
        <v>0</v>
      </c>
      <c r="E16" s="31">
        <f t="shared" si="0"/>
        <v>0</v>
      </c>
      <c r="F16" s="8">
        <v>783.66</v>
      </c>
      <c r="G16" s="5"/>
      <c r="H16" s="5">
        <v>250</v>
      </c>
      <c r="I16" s="5"/>
      <c r="J16" s="5"/>
      <c r="K16" s="5"/>
      <c r="L16" s="5">
        <f t="shared" si="3"/>
        <v>2000</v>
      </c>
      <c r="M16" s="5"/>
      <c r="N16" s="9">
        <f t="shared" si="5"/>
        <v>9403.92</v>
      </c>
      <c r="O16" s="6"/>
      <c r="P16" s="9">
        <f t="shared" si="1"/>
        <v>37.615679999999998</v>
      </c>
      <c r="Q16" s="6"/>
      <c r="R16" s="10">
        <f t="shared" si="2"/>
        <v>4.7019599999999997</v>
      </c>
      <c r="T16" s="54" t="str">
        <f t="shared" si="4"/>
        <v>0 let 0 mesecev 0 dni 0 ur</v>
      </c>
    </row>
    <row r="17" spans="2:21" x14ac:dyDescent="0.45">
      <c r="B17" s="12">
        <v>2014</v>
      </c>
      <c r="C17" s="21"/>
      <c r="D17" s="28">
        <f>'Vnese samostojni delavec '!J62</f>
        <v>0</v>
      </c>
      <c r="E17" s="31">
        <f t="shared" si="0"/>
        <v>0</v>
      </c>
      <c r="F17" s="8">
        <v>789.15</v>
      </c>
      <c r="G17" s="5"/>
      <c r="H17" s="5">
        <v>252</v>
      </c>
      <c r="I17" s="5"/>
      <c r="J17" s="5"/>
      <c r="K17" s="5"/>
      <c r="L17" s="5">
        <f t="shared" si="3"/>
        <v>2016</v>
      </c>
      <c r="M17" s="5"/>
      <c r="N17" s="9">
        <f t="shared" si="5"/>
        <v>9469.7999999999993</v>
      </c>
      <c r="O17" s="6"/>
      <c r="P17" s="9">
        <f t="shared" si="1"/>
        <v>37.578571428571429</v>
      </c>
      <c r="Q17" s="6"/>
      <c r="R17" s="10">
        <f t="shared" si="2"/>
        <v>4.6973214285714286</v>
      </c>
      <c r="T17" s="54" t="str">
        <f t="shared" si="4"/>
        <v>0 let 0 mesecev 0 dni 0 ur</v>
      </c>
      <c r="U17" s="1"/>
    </row>
    <row r="18" spans="2:21" x14ac:dyDescent="0.45">
      <c r="B18" s="12">
        <v>2015</v>
      </c>
      <c r="C18" s="21"/>
      <c r="D18" s="28">
        <f>'Vnese samostojni delavec '!T7</f>
        <v>0</v>
      </c>
      <c r="E18" s="31">
        <f t="shared" si="0"/>
        <v>0</v>
      </c>
      <c r="F18" s="8">
        <v>790.73</v>
      </c>
      <c r="G18" s="5"/>
      <c r="H18" s="5">
        <v>255</v>
      </c>
      <c r="I18" s="5"/>
      <c r="J18" s="5"/>
      <c r="K18" s="5"/>
      <c r="L18" s="5">
        <f t="shared" si="3"/>
        <v>2040</v>
      </c>
      <c r="M18" s="5"/>
      <c r="N18" s="9">
        <f t="shared" si="5"/>
        <v>9488.76</v>
      </c>
      <c r="O18" s="6"/>
      <c r="P18" s="9">
        <f t="shared" si="1"/>
        <v>37.210823529411769</v>
      </c>
      <c r="Q18" s="6"/>
      <c r="R18" s="10">
        <f t="shared" si="2"/>
        <v>4.6513529411764711</v>
      </c>
      <c r="T18" s="54" t="str">
        <f t="shared" si="4"/>
        <v>0 let 0 mesecev 0 dni 0 ur</v>
      </c>
    </row>
    <row r="19" spans="2:21" x14ac:dyDescent="0.45">
      <c r="B19" s="12">
        <v>2016</v>
      </c>
      <c r="C19" s="21"/>
      <c r="D19" s="28">
        <f>'Vnese samostojni delavec '!T12</f>
        <v>0</v>
      </c>
      <c r="E19" s="31">
        <f t="shared" si="0"/>
        <v>0</v>
      </c>
      <c r="F19" s="8">
        <v>790.73</v>
      </c>
      <c r="G19" s="5"/>
      <c r="H19" s="5">
        <v>252</v>
      </c>
      <c r="I19" s="5"/>
      <c r="J19" s="5"/>
      <c r="K19" s="5"/>
      <c r="L19" s="5">
        <f t="shared" si="3"/>
        <v>2016</v>
      </c>
      <c r="M19" s="5"/>
      <c r="N19" s="9">
        <f t="shared" si="5"/>
        <v>9488.76</v>
      </c>
      <c r="O19" s="6"/>
      <c r="P19" s="9">
        <f t="shared" si="1"/>
        <v>37.653809523809528</v>
      </c>
      <c r="Q19" s="6"/>
      <c r="R19" s="10">
        <f t="shared" si="2"/>
        <v>4.706726190476191</v>
      </c>
      <c r="T19" s="54" t="str">
        <f>INT(INT(INT(E19/8)/21)/12) &amp; " let " &amp; MOD(INT(INT(E19/8)/21),12) &amp; " mesecev " &amp; MOD(INT(E19/8),21) &amp; " dni " &amp; ROUND(MOD(E19,8),1) &amp; " ur"</f>
        <v>0 let 0 mesecev 0 dni 0 ur</v>
      </c>
    </row>
    <row r="20" spans="2:21" x14ac:dyDescent="0.45">
      <c r="B20" s="12">
        <v>2017</v>
      </c>
      <c r="C20" s="21"/>
      <c r="D20" s="28">
        <f>'Vnese samostojni delavec '!T17</f>
        <v>0</v>
      </c>
      <c r="E20" s="31">
        <f t="shared" si="0"/>
        <v>0</v>
      </c>
      <c r="F20" s="8">
        <v>804.96</v>
      </c>
      <c r="G20" s="5"/>
      <c r="H20" s="5">
        <v>249</v>
      </c>
      <c r="I20" s="5"/>
      <c r="J20" s="5"/>
      <c r="K20" s="5"/>
      <c r="L20" s="5">
        <f t="shared" si="3"/>
        <v>1992</v>
      </c>
      <c r="M20" s="5"/>
      <c r="N20" s="9">
        <f t="shared" si="5"/>
        <v>9659.52</v>
      </c>
      <c r="O20" s="6"/>
      <c r="P20" s="9">
        <f t="shared" si="1"/>
        <v>38.793253012048197</v>
      </c>
      <c r="Q20" s="6"/>
      <c r="R20" s="10">
        <f t="shared" si="2"/>
        <v>4.8491566265060246</v>
      </c>
      <c r="T20" s="54" t="str">
        <f>INT(INT(INT(E20/8)/21)/12) &amp; " let " &amp; MOD(INT(INT(E20/8)/21),12) &amp; " mesecev " &amp; MOD(INT(E20/8),21) &amp; " dni " &amp; ROUND(MOD(E20,8),1) &amp; " ur"</f>
        <v>0 let 0 mesecev 0 dni 0 ur</v>
      </c>
    </row>
    <row r="21" spans="2:21" x14ac:dyDescent="0.45">
      <c r="B21" s="12">
        <v>2018</v>
      </c>
      <c r="C21" s="21"/>
      <c r="D21" s="28">
        <f>'Vnese samostojni delavec '!T22</f>
        <v>0</v>
      </c>
      <c r="E21" s="31">
        <f t="shared" si="0"/>
        <v>0</v>
      </c>
      <c r="F21" s="8">
        <v>842.79</v>
      </c>
      <c r="G21" s="5"/>
      <c r="H21" s="5">
        <v>248</v>
      </c>
      <c r="I21" s="5"/>
      <c r="J21" s="5"/>
      <c r="K21" s="5"/>
      <c r="L21" s="5">
        <f t="shared" si="3"/>
        <v>1984</v>
      </c>
      <c r="M21" s="5"/>
      <c r="N21" s="9">
        <f t="shared" si="5"/>
        <v>10113.48</v>
      </c>
      <c r="O21" s="6"/>
      <c r="P21" s="9">
        <f t="shared" si="1"/>
        <v>40.780161290322582</v>
      </c>
      <c r="Q21" s="6"/>
      <c r="R21" s="10">
        <f t="shared" si="2"/>
        <v>5.0975201612903227</v>
      </c>
      <c r="T21" s="54" t="str">
        <f t="shared" ref="T21:T29" si="6">INT(INT(INT(E21/8)/21)/12) &amp; " let " &amp; MOD(INT(INT(E21/8)/21),12) &amp; " mesecev " &amp; MOD(INT(E21/8),21) &amp; " dni " &amp; ROUND(MOD(E21,8),2) &amp; " ur"</f>
        <v>0 let 0 mesecev 0 dni 0 ur</v>
      </c>
    </row>
    <row r="22" spans="2:21" x14ac:dyDescent="0.45">
      <c r="B22" s="12">
        <v>2019</v>
      </c>
      <c r="C22" s="21"/>
      <c r="D22" s="28">
        <f>'Vnese samostojni delavec '!T27</f>
        <v>0</v>
      </c>
      <c r="E22" s="31">
        <f t="shared" si="0"/>
        <v>0</v>
      </c>
      <c r="F22" s="8">
        <v>886.63</v>
      </c>
      <c r="G22" s="5"/>
      <c r="H22" s="5">
        <v>249</v>
      </c>
      <c r="I22" s="5"/>
      <c r="J22" s="5"/>
      <c r="K22" s="5"/>
      <c r="L22" s="5">
        <f t="shared" si="3"/>
        <v>1992</v>
      </c>
      <c r="M22" s="5"/>
      <c r="N22" s="9">
        <f t="shared" si="5"/>
        <v>10639.56</v>
      </c>
      <c r="O22" s="6"/>
      <c r="P22" s="9">
        <f t="shared" si="1"/>
        <v>42.729156626506025</v>
      </c>
      <c r="Q22" s="6"/>
      <c r="R22" s="10">
        <f t="shared" si="2"/>
        <v>5.3411445783132532</v>
      </c>
      <c r="T22" s="54" t="str">
        <f t="shared" si="6"/>
        <v>0 let 0 mesecev 0 dni 0 ur</v>
      </c>
    </row>
    <row r="23" spans="2:21" x14ac:dyDescent="0.45">
      <c r="B23" s="12">
        <v>2020</v>
      </c>
      <c r="C23" s="21"/>
      <c r="D23" s="28">
        <f>'Vnese samostojni delavec '!T32</f>
        <v>0</v>
      </c>
      <c r="E23" s="31">
        <f t="shared" si="0"/>
        <v>0</v>
      </c>
      <c r="F23" s="8">
        <v>940.58</v>
      </c>
      <c r="G23" s="5"/>
      <c r="H23" s="5">
        <v>255</v>
      </c>
      <c r="I23" s="5"/>
      <c r="J23" s="5"/>
      <c r="K23" s="5"/>
      <c r="L23" s="5">
        <f t="shared" si="3"/>
        <v>2040</v>
      </c>
      <c r="M23" s="5"/>
      <c r="N23" s="9">
        <f t="shared" si="5"/>
        <v>11286.960000000001</v>
      </c>
      <c r="O23" s="6"/>
      <c r="P23" s="9">
        <f t="shared" si="1"/>
        <v>44.262588235294125</v>
      </c>
      <c r="Q23" s="6"/>
      <c r="R23" s="10">
        <f t="shared" si="2"/>
        <v>5.5328235294117656</v>
      </c>
      <c r="T23" s="54" t="str">
        <f t="shared" si="6"/>
        <v>0 let 0 mesecev 0 dni 0 ur</v>
      </c>
    </row>
    <row r="24" spans="2:21" x14ac:dyDescent="0.45">
      <c r="B24" s="12">
        <v>2021</v>
      </c>
      <c r="C24" s="21"/>
      <c r="D24" s="28">
        <f>'Vnese samostojni delavec '!T37</f>
        <v>0</v>
      </c>
      <c r="E24" s="31">
        <f t="shared" si="0"/>
        <v>0</v>
      </c>
      <c r="F24" s="8">
        <v>1024.24</v>
      </c>
      <c r="G24" s="5"/>
      <c r="H24" s="5">
        <v>255</v>
      </c>
      <c r="I24" s="5"/>
      <c r="J24" s="5"/>
      <c r="K24" s="5"/>
      <c r="L24" s="5">
        <f t="shared" si="3"/>
        <v>2040</v>
      </c>
      <c r="M24" s="5"/>
      <c r="N24" s="9">
        <f t="shared" si="5"/>
        <v>12290.880000000001</v>
      </c>
      <c r="O24" s="6"/>
      <c r="P24" s="9">
        <f t="shared" si="1"/>
        <v>48.199529411764708</v>
      </c>
      <c r="Q24" s="6"/>
      <c r="R24" s="10">
        <f t="shared" si="2"/>
        <v>6.0249411764705885</v>
      </c>
      <c r="T24" s="54" t="str">
        <f t="shared" si="6"/>
        <v>0 let 0 mesecev 0 dni 0 ur</v>
      </c>
    </row>
    <row r="25" spans="2:21" x14ac:dyDescent="0.45">
      <c r="B25" s="12">
        <v>2022</v>
      </c>
      <c r="C25" s="21"/>
      <c r="D25" s="28">
        <f>'Vnese samostojni delavec '!T42</f>
        <v>0</v>
      </c>
      <c r="E25" s="31">
        <f t="shared" si="0"/>
        <v>0</v>
      </c>
      <c r="F25" s="8">
        <v>1074.43</v>
      </c>
      <c r="G25" s="5"/>
      <c r="H25" s="5">
        <v>252</v>
      </c>
      <c r="I25" s="5"/>
      <c r="J25" s="5"/>
      <c r="K25" s="5"/>
      <c r="L25" s="5">
        <f t="shared" si="3"/>
        <v>2016</v>
      </c>
      <c r="M25" s="5"/>
      <c r="N25" s="9">
        <f t="shared" si="5"/>
        <v>12893.16</v>
      </c>
      <c r="O25" s="6"/>
      <c r="P25" s="9">
        <f t="shared" si="1"/>
        <v>51.163333333333334</v>
      </c>
      <c r="Q25" s="6"/>
      <c r="R25" s="10">
        <f t="shared" si="2"/>
        <v>6.3954166666666667</v>
      </c>
      <c r="T25" s="54" t="str">
        <f t="shared" si="6"/>
        <v>0 let 0 mesecev 0 dni 0 ur</v>
      </c>
    </row>
    <row r="26" spans="2:21" x14ac:dyDescent="0.45">
      <c r="B26" s="12">
        <v>2023</v>
      </c>
      <c r="C26" s="21"/>
      <c r="D26" s="28">
        <f>'Vnese samostojni delavec '!T47</f>
        <v>0</v>
      </c>
      <c r="E26" s="31">
        <f t="shared" si="0"/>
        <v>0</v>
      </c>
      <c r="F26" s="8">
        <v>1203.3599999999999</v>
      </c>
      <c r="G26" s="5"/>
      <c r="H26" s="5">
        <v>249</v>
      </c>
      <c r="I26" s="5"/>
      <c r="J26" s="5"/>
      <c r="K26" s="5"/>
      <c r="L26" s="5">
        <f t="shared" si="3"/>
        <v>1992</v>
      </c>
      <c r="M26" s="5"/>
      <c r="N26" s="9">
        <f t="shared" si="5"/>
        <v>14440.32</v>
      </c>
      <c r="O26" s="6"/>
      <c r="P26" s="9">
        <f t="shared" si="1"/>
        <v>57.993253012048193</v>
      </c>
      <c r="Q26" s="6"/>
      <c r="R26" s="10">
        <f t="shared" si="2"/>
        <v>7.2491566265060241</v>
      </c>
      <c r="T26" s="54" t="str">
        <f t="shared" si="6"/>
        <v>0 let 0 mesecev 0 dni 0 ur</v>
      </c>
    </row>
    <row r="27" spans="2:21" x14ac:dyDescent="0.45">
      <c r="B27" s="12">
        <v>2024</v>
      </c>
      <c r="C27" s="21"/>
      <c r="D27" s="28">
        <f>'Vnese samostojni delavec '!T52</f>
        <v>0</v>
      </c>
      <c r="E27" s="31">
        <f t="shared" si="0"/>
        <v>0</v>
      </c>
      <c r="F27" s="8">
        <v>1253.9000000000001</v>
      </c>
      <c r="G27" s="5"/>
      <c r="H27" s="5">
        <v>250</v>
      </c>
      <c r="I27" s="5"/>
      <c r="J27" s="5"/>
      <c r="K27" s="5"/>
      <c r="L27" s="5">
        <f t="shared" si="3"/>
        <v>2000</v>
      </c>
      <c r="M27" s="5"/>
      <c r="N27" s="9">
        <f t="shared" si="5"/>
        <v>15046.800000000001</v>
      </c>
      <c r="O27" s="6"/>
      <c r="P27" s="9">
        <f t="shared" si="1"/>
        <v>60.187200000000004</v>
      </c>
      <c r="Q27" s="6"/>
      <c r="R27" s="10">
        <f t="shared" si="2"/>
        <v>7.5234000000000005</v>
      </c>
      <c r="T27" s="54" t="str">
        <f t="shared" si="6"/>
        <v>0 let 0 mesecev 0 dni 0 ur</v>
      </c>
    </row>
    <row r="28" spans="2:21" x14ac:dyDescent="0.45">
      <c r="B28" s="12">
        <v>2025</v>
      </c>
      <c r="C28" s="21"/>
      <c r="D28" s="28">
        <f>'Vnese samostojni delavec '!T57</f>
        <v>0</v>
      </c>
      <c r="E28" s="31">
        <f t="shared" si="0"/>
        <v>0</v>
      </c>
      <c r="F28" s="8">
        <v>1277.72</v>
      </c>
      <c r="G28" s="5"/>
      <c r="H28" s="5">
        <v>251</v>
      </c>
      <c r="I28" s="5"/>
      <c r="J28" s="5"/>
      <c r="K28" s="5"/>
      <c r="L28" s="5">
        <f t="shared" si="3"/>
        <v>2008</v>
      </c>
      <c r="M28" s="5"/>
      <c r="N28" s="9">
        <f t="shared" si="5"/>
        <v>15332.64</v>
      </c>
      <c r="O28" s="6"/>
      <c r="P28" s="9">
        <f t="shared" si="1"/>
        <v>61.086215139442231</v>
      </c>
      <c r="Q28" s="6"/>
      <c r="R28" s="10">
        <f t="shared" si="2"/>
        <v>7.6357768924302789</v>
      </c>
      <c r="T28" s="54" t="str">
        <f t="shared" si="6"/>
        <v>0 let 0 mesecev 0 dni 0 ur</v>
      </c>
    </row>
    <row r="29" spans="2:21" ht="14.65" thickBot="1" x14ac:dyDescent="0.5">
      <c r="B29" s="13">
        <v>2026</v>
      </c>
      <c r="C29" s="35"/>
      <c r="D29" s="28">
        <f>'Vnese samostojni delavec '!T62</f>
        <v>0</v>
      </c>
      <c r="E29" s="32">
        <f t="shared" si="0"/>
        <v>0</v>
      </c>
      <c r="F29" s="14">
        <v>1481.88</v>
      </c>
      <c r="G29" s="3"/>
      <c r="H29" s="3">
        <v>254</v>
      </c>
      <c r="I29" s="3"/>
      <c r="J29" s="3"/>
      <c r="K29" s="3"/>
      <c r="L29" s="3">
        <f t="shared" si="3"/>
        <v>2032</v>
      </c>
      <c r="M29" s="3"/>
      <c r="N29" s="15">
        <f t="shared" si="5"/>
        <v>17782.560000000001</v>
      </c>
      <c r="O29" s="16"/>
      <c r="P29" s="15">
        <f t="shared" si="1"/>
        <v>70.010078740157482</v>
      </c>
      <c r="Q29" s="16"/>
      <c r="R29" s="17">
        <f t="shared" si="2"/>
        <v>8.7512598425196853</v>
      </c>
      <c r="T29" s="54" t="str">
        <f t="shared" si="6"/>
        <v>0 let 0 mesecev 0 dni 0 ur</v>
      </c>
    </row>
    <row r="33" spans="2:20" x14ac:dyDescent="0.45">
      <c r="B33" s="18"/>
      <c r="C33" s="18"/>
      <c r="D33" s="19" t="s">
        <v>27</v>
      </c>
      <c r="E33" s="20">
        <f>SUM(E6:E29)</f>
        <v>1149.9014653546874</v>
      </c>
    </row>
    <row r="34" spans="2:20" ht="57" x14ac:dyDescent="0.45">
      <c r="Q34" s="57"/>
      <c r="R34" s="58" t="s">
        <v>28</v>
      </c>
      <c r="S34" s="57"/>
      <c r="T34" s="56" t="str">
        <f>INT(INT(INT(E33/8)/21)/12) &amp; " let " &amp; MOD(INT(INT(E33/8)/21),12) &amp; " mesecev " &amp; MOD(INT(E33/8),21) &amp; " dni " &amp; ROUND(MOD(E33,8),2) &amp; " ur"</f>
        <v>0 let 6 mesecev 17 dni 5,9 ur</v>
      </c>
    </row>
    <row r="37" spans="2:20" x14ac:dyDescent="0.45">
      <c r="D37" s="52" t="s">
        <v>25</v>
      </c>
      <c r="E37" s="53">
        <f>E33/8</f>
        <v>143.73768316933592</v>
      </c>
      <c r="L37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F1DB-1794-45DE-B08C-7E3232E3A536}">
  <dimension ref="B3:D11"/>
  <sheetViews>
    <sheetView workbookViewId="0">
      <selection activeCell="J7" sqref="J7"/>
    </sheetView>
  </sheetViews>
  <sheetFormatPr defaultRowHeight="14.25" x14ac:dyDescent="0.45"/>
  <cols>
    <col min="2" max="2" width="20.46484375" customWidth="1"/>
    <col min="3" max="3" width="27.265625" customWidth="1"/>
    <col min="4" max="4" width="27.33203125" customWidth="1"/>
  </cols>
  <sheetData>
    <row r="3" spans="2:4" ht="14.65" thickBot="1" x14ac:dyDescent="0.5"/>
    <row r="4" spans="2:4" ht="14.65" thickBot="1" x14ac:dyDescent="0.5">
      <c r="B4" s="66" t="s">
        <v>18</v>
      </c>
      <c r="C4" s="67" t="s">
        <v>32</v>
      </c>
      <c r="D4" s="68" t="s">
        <v>33</v>
      </c>
    </row>
    <row r="5" spans="2:4" ht="24" customHeight="1" x14ac:dyDescent="0.45">
      <c r="B5" s="60" t="s">
        <v>34</v>
      </c>
      <c r="C5" s="65"/>
      <c r="D5" s="61">
        <f>+C5*100/77.5</f>
        <v>0</v>
      </c>
    </row>
    <row r="6" spans="2:4" ht="22.5" customHeight="1" x14ac:dyDescent="0.45">
      <c r="B6" s="60" t="s">
        <v>35</v>
      </c>
      <c r="C6" s="59"/>
      <c r="D6" s="61">
        <f>+C6*100/61.105</f>
        <v>0</v>
      </c>
    </row>
    <row r="7" spans="2:4" ht="31.9" customHeight="1" thickBot="1" x14ac:dyDescent="0.5">
      <c r="B7" s="62" t="s">
        <v>36</v>
      </c>
      <c r="C7" s="63"/>
      <c r="D7" s="64">
        <f>+C7*100/61.355</f>
        <v>0</v>
      </c>
    </row>
    <row r="10" spans="2:4" x14ac:dyDescent="0.45">
      <c r="B10" t="s">
        <v>37</v>
      </c>
      <c r="C10" t="s">
        <v>38</v>
      </c>
    </row>
    <row r="11" spans="2:4" x14ac:dyDescent="0.45">
      <c r="C1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Navodila za izpolnjevanje</vt:lpstr>
      <vt:lpstr>Vnese samostojni delavec </vt:lpstr>
      <vt:lpstr>Doba delovanja</vt:lpstr>
      <vt:lpstr>Neto - Bruto preračun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 Dolinar</dc:creator>
  <cp:lastModifiedBy>Tadej Meserko</cp:lastModifiedBy>
  <dcterms:created xsi:type="dcterms:W3CDTF">2026-03-23T14:07:09Z</dcterms:created>
  <dcterms:modified xsi:type="dcterms:W3CDTF">2026-04-28T12:06:17Z</dcterms:modified>
</cp:coreProperties>
</file>